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0" windowWidth="18075" windowHeight="10920" activeTab="3"/>
  </bookViews>
  <sheets>
    <sheet name="연결 재무상태표" sheetId="1" r:id="rId1"/>
    <sheet name="연결 포괄손익계산서" sheetId="2" r:id="rId2"/>
    <sheet name="별도 재무상태표" sheetId="3" r:id="rId3"/>
    <sheet name="별도 포괄손익계산서" sheetId="4" r:id="rId4"/>
  </sheets>
  <calcPr calcId="145621"/>
</workbook>
</file>

<file path=xl/calcChain.xml><?xml version="1.0" encoding="utf-8"?>
<calcChain xmlns="http://schemas.openxmlformats.org/spreadsheetml/2006/main">
  <c r="C39" i="4" l="1"/>
  <c r="C29" i="4"/>
  <c r="C20" i="4"/>
  <c r="C51" i="3"/>
  <c r="C50" i="3"/>
  <c r="C40" i="3"/>
  <c r="C25" i="3"/>
  <c r="C55" i="1"/>
  <c r="C54" i="1"/>
  <c r="C42" i="1"/>
  <c r="C27" i="1"/>
  <c r="B29" i="4" l="1"/>
  <c r="B20" i="4"/>
  <c r="B51" i="3"/>
  <c r="B50" i="3"/>
  <c r="B40" i="3"/>
  <c r="B25" i="3"/>
  <c r="B36" i="2"/>
  <c r="B29" i="2"/>
  <c r="B20" i="2"/>
  <c r="B55" i="1"/>
  <c r="B54" i="1"/>
  <c r="B42" i="1"/>
  <c r="B27" i="1"/>
</calcChain>
</file>

<file path=xl/sharedStrings.xml><?xml version="1.0" encoding="utf-8"?>
<sst xmlns="http://schemas.openxmlformats.org/spreadsheetml/2006/main" count="199" uniqueCount="163">
  <si>
    <t>대신증권주식회사와 그 종속기업</t>
  </si>
  <si>
    <t>(단위 : 천원)</t>
  </si>
  <si>
    <t>  1. 매매목적보유금융자산</t>
  </si>
  <si>
    <t>  3. 당기손익인식지정금융자산</t>
  </si>
  <si>
    <t>Ⅵ. 당기법인세자산</t>
  </si>
  <si>
    <t>자      산      총      계</t>
  </si>
  <si>
    <t>부                        채</t>
  </si>
  <si>
    <t>  1. 매매목적보유금융부채</t>
  </si>
  <si>
    <t>  3. 당기손익인식지정금융부채</t>
  </si>
  <si>
    <t>부      채      총      계</t>
  </si>
  <si>
    <t>자                        본</t>
  </si>
  <si>
    <t>Ⅰ. 지배기업의 소유주지분</t>
  </si>
  <si>
    <t>     (대손준비금 적립예정금액)</t>
  </si>
  <si>
    <t>Ⅱ. 비지배지분</t>
  </si>
  <si>
    <t>자       본       총       계</t>
  </si>
  <si>
    <t>부  채  및  자  본  총  계</t>
  </si>
  <si>
    <t> 1. 수수료수익</t>
  </si>
  <si>
    <t> 2. 수수료비용</t>
  </si>
  <si>
    <t> 1. 이자수익</t>
  </si>
  <si>
    <t> 2. 이자비용</t>
  </si>
  <si>
    <t>Ⅵ. 순영업손익</t>
  </si>
  <si>
    <t>Ⅶ. 판매비와관리비</t>
  </si>
  <si>
    <t>Ⅹ. 법인세비용차감전연결순손익</t>
  </si>
  <si>
    <t> 1. 후속적으로 당기손익으로 재분류되는 항목</t>
  </si>
  <si>
    <t> 2. 후속적으로 당기손익으로 재분류되지 않는 항목</t>
  </si>
  <si>
    <t> 1. 지배기업주주지분순손익</t>
  </si>
  <si>
    <t> 2. 비지배지분순손익</t>
  </si>
  <si>
    <t> 1. 지배기업주주지분총포괄손익</t>
  </si>
  <si>
    <t> 2. 비지배지분총포괄손익</t>
  </si>
  <si>
    <t> 보통주기본주당순이익(단위:원)</t>
  </si>
  <si>
    <t> 우선주기본주당순이익(단위:원)</t>
  </si>
  <si>
    <t> 2우선주기본주당순이익(단위:원)</t>
  </si>
  <si>
    <t> 보통주희석주당순이익(단위:원)</t>
  </si>
  <si>
    <t> 우선주희석주당순이익(단위:원)</t>
  </si>
  <si>
    <t> 2우선주희석주당순이익(단위:원)</t>
  </si>
  <si>
    <t>대신증권주식회사</t>
  </si>
  <si>
    <t>1. 매매목적보유금융자산</t>
  </si>
  <si>
    <t>3. 당기손익인식지정금융자산</t>
  </si>
  <si>
    <t>1. 매매목적보유금융부채</t>
  </si>
  <si>
    <t>3. 당기손익인식지정금융부채</t>
  </si>
  <si>
    <t>    (대손준비금 적립액)</t>
  </si>
  <si>
    <t>    (대손준비금 적립예정금액)</t>
  </si>
  <si>
    <t>1. 수수료수익</t>
  </si>
  <si>
    <t>2. 수수료비용</t>
  </si>
  <si>
    <t>1. 이자수익</t>
  </si>
  <si>
    <t>2. 이자비용</t>
  </si>
  <si>
    <t>Ⅶ. 판매비와 관리비</t>
  </si>
  <si>
    <t>Ⅹ. 법인세비용차감전순이익</t>
  </si>
  <si>
    <t>1. 후속적으로 당기손익으로</t>
  </si>
  <si>
    <t>   재분류되는 항목</t>
  </si>
  <si>
    <t>2. 후속적으로 당기손익으로</t>
  </si>
  <si>
    <t>   재분류되지 않는 항목</t>
  </si>
  <si>
    <t>연결재무상태표</t>
  </si>
  <si>
    <t>재무상태표</t>
    <phoneticPr fontId="6" type="noConversion"/>
  </si>
  <si>
    <t>연결포괄손익계산서</t>
    <phoneticPr fontId="6" type="noConversion"/>
  </si>
  <si>
    <t>XI. 법인세비용</t>
    <phoneticPr fontId="6" type="noConversion"/>
  </si>
  <si>
    <t>Ⅸ. 영업외손익</t>
    <phoneticPr fontId="6" type="noConversion"/>
  </si>
  <si>
    <t> 3. 기타 판매비와관리비</t>
    <phoneticPr fontId="6" type="noConversion"/>
  </si>
  <si>
    <t> 2. 감가상각비 및 무형자산상각비</t>
    <phoneticPr fontId="6" type="noConversion"/>
  </si>
  <si>
    <t> 1. 인건비</t>
    <phoneticPr fontId="6" type="noConversion"/>
  </si>
  <si>
    <t>지배기업주주지분에 대한 주당순이익</t>
    <phoneticPr fontId="6" type="noConversion"/>
  </si>
  <si>
    <t>자                        산</t>
    <phoneticPr fontId="6" type="noConversion"/>
  </si>
  <si>
    <t>자                        산</t>
    <phoneticPr fontId="6" type="noConversion"/>
  </si>
  <si>
    <t>자      산      총      계</t>
    <phoneticPr fontId="6" type="noConversion"/>
  </si>
  <si>
    <t>부                        채</t>
    <phoneticPr fontId="6" type="noConversion"/>
  </si>
  <si>
    <t>자      본      총      계</t>
    <phoneticPr fontId="6" type="noConversion"/>
  </si>
  <si>
    <t>자                        본</t>
    <phoneticPr fontId="6" type="noConversion"/>
  </si>
  <si>
    <t>XV. 주당순이익</t>
    <phoneticPr fontId="6" type="noConversion"/>
  </si>
  <si>
    <t>포괄손익계산서</t>
    <phoneticPr fontId="6" type="noConversion"/>
  </si>
  <si>
    <t>Ⅰ. 현금및예치금</t>
    <phoneticPr fontId="6" type="noConversion"/>
  </si>
  <si>
    <t>Ⅱ. 당기손익인식금융자산</t>
    <phoneticPr fontId="6" type="noConversion"/>
  </si>
  <si>
    <t>  2. 파생상품자산</t>
    <phoneticPr fontId="6" type="noConversion"/>
  </si>
  <si>
    <t>Ⅲ. 매도가능금융자산</t>
    <phoneticPr fontId="6" type="noConversion"/>
  </si>
  <si>
    <t>Ⅳ. 관계기업투자</t>
    <phoneticPr fontId="6" type="noConversion"/>
  </si>
  <si>
    <t>Ⅴ. 대출채권</t>
    <phoneticPr fontId="6" type="noConversion"/>
  </si>
  <si>
    <t>Ⅶ. 유형자산</t>
    <phoneticPr fontId="6" type="noConversion"/>
  </si>
  <si>
    <t>Ⅷ. 무형자산</t>
    <phoneticPr fontId="6" type="noConversion"/>
  </si>
  <si>
    <t>Ⅸ. 투자부동산</t>
    <phoneticPr fontId="6" type="noConversion"/>
  </si>
  <si>
    <t>Ⅹ. 매각예정비유동자산</t>
    <phoneticPr fontId="6" type="noConversion"/>
  </si>
  <si>
    <t>XI. 기타자산</t>
    <phoneticPr fontId="6" type="noConversion"/>
  </si>
  <si>
    <t>Ⅰ. 당기손익인식금융부채</t>
    <phoneticPr fontId="6" type="noConversion"/>
  </si>
  <si>
    <t>  2. 파생상품부채</t>
    <phoneticPr fontId="6" type="noConversion"/>
  </si>
  <si>
    <t>Ⅱ. 예수부채</t>
    <phoneticPr fontId="6" type="noConversion"/>
  </si>
  <si>
    <t>Ⅲ. 차입부채</t>
    <phoneticPr fontId="6" type="noConversion"/>
  </si>
  <si>
    <t>Ⅳ. 사채</t>
    <phoneticPr fontId="6" type="noConversion"/>
  </si>
  <si>
    <t>Ⅴ. 종업원급여부채</t>
    <phoneticPr fontId="6" type="noConversion"/>
  </si>
  <si>
    <t>Ⅵ. 충당부채</t>
    <phoneticPr fontId="6" type="noConversion"/>
  </si>
  <si>
    <t>1. 자본금</t>
    <phoneticPr fontId="6" type="noConversion"/>
  </si>
  <si>
    <t>2. 연결자본잉여금</t>
    <phoneticPr fontId="6" type="noConversion"/>
  </si>
  <si>
    <t>3. 연결기타포괄손익누계액</t>
    <phoneticPr fontId="6" type="noConversion"/>
  </si>
  <si>
    <t>4. 연결이익잉여금</t>
    <phoneticPr fontId="6" type="noConversion"/>
  </si>
  <si>
    <t>     (대손준비금 적립액)</t>
    <phoneticPr fontId="6" type="noConversion"/>
  </si>
  <si>
    <t>5. 자본조정</t>
    <phoneticPr fontId="6" type="noConversion"/>
  </si>
  <si>
    <t>Ⅰ. 순수수료손익</t>
    <phoneticPr fontId="6" type="noConversion"/>
  </si>
  <si>
    <t>Ⅱ. 순이자손익</t>
    <phoneticPr fontId="6" type="noConversion"/>
  </si>
  <si>
    <t>Ⅲ. 당기손익인식금융상품 순손익</t>
    <phoneticPr fontId="6" type="noConversion"/>
  </si>
  <si>
    <t>Ⅳ. 당기손익인식지정금융상품 순손익</t>
    <phoneticPr fontId="6" type="noConversion"/>
  </si>
  <si>
    <t>Ⅴ. 기타영업손익</t>
    <phoneticPr fontId="6" type="noConversion"/>
  </si>
  <si>
    <t>2. 파생상품자산</t>
    <phoneticPr fontId="6" type="noConversion"/>
  </si>
  <si>
    <t>Ⅳ. 종속기업및관계기업투자</t>
    <phoneticPr fontId="6" type="noConversion"/>
  </si>
  <si>
    <t>Ⅴ. 대출채권</t>
    <phoneticPr fontId="6" type="noConversion"/>
  </si>
  <si>
    <t>Ⅶ. 유형자산</t>
    <phoneticPr fontId="6" type="noConversion"/>
  </si>
  <si>
    <t>Ⅷ. 무형자산</t>
    <phoneticPr fontId="6" type="noConversion"/>
  </si>
  <si>
    <t>2. 파생상품부채</t>
    <phoneticPr fontId="6" type="noConversion"/>
  </si>
  <si>
    <t>Ⅱ. 예수부채</t>
    <phoneticPr fontId="6" type="noConversion"/>
  </si>
  <si>
    <t>Ⅲ. 차입부채</t>
    <phoneticPr fontId="6" type="noConversion"/>
  </si>
  <si>
    <t>Ⅳ. 사채</t>
    <phoneticPr fontId="6" type="noConversion"/>
  </si>
  <si>
    <t>Ⅵ. 충당부채</t>
    <phoneticPr fontId="6" type="noConversion"/>
  </si>
  <si>
    <t>Ⅰ. 자본금</t>
    <phoneticPr fontId="6" type="noConversion"/>
  </si>
  <si>
    <t>Ⅱ. 자본잉여금</t>
    <phoneticPr fontId="6" type="noConversion"/>
  </si>
  <si>
    <t>부 채 및 자 본 총 계</t>
    <phoneticPr fontId="6" type="noConversion"/>
  </si>
  <si>
    <t>Ⅲ. 기타포괄손익누계액</t>
    <phoneticPr fontId="6" type="noConversion"/>
  </si>
  <si>
    <t>Ⅳ. 이익잉여금</t>
    <phoneticPr fontId="6" type="noConversion"/>
  </si>
  <si>
    <t>Ⅴ. 자본조정</t>
    <phoneticPr fontId="6" type="noConversion"/>
  </si>
  <si>
    <t>Ⅴ. 기타영업손익</t>
    <phoneticPr fontId="6" type="noConversion"/>
  </si>
  <si>
    <t>1. 인건비</t>
    <phoneticPr fontId="6" type="noConversion"/>
  </si>
  <si>
    <t>2. 감가상각비 및 상각비</t>
    <phoneticPr fontId="6" type="noConversion"/>
  </si>
  <si>
    <t>3. 기타 판매비와관리비</t>
    <phoneticPr fontId="6" type="noConversion"/>
  </si>
  <si>
    <t>Ⅸ. 영업외손익</t>
    <phoneticPr fontId="6" type="noConversion"/>
  </si>
  <si>
    <t>XI. 법인세비용</t>
    <phoneticPr fontId="6" type="noConversion"/>
  </si>
  <si>
    <t>   매도가능금융자산평가손익</t>
    <phoneticPr fontId="6" type="noConversion"/>
  </si>
  <si>
    <t>   확정급여제도의 재측정요소</t>
    <phoneticPr fontId="6" type="noConversion"/>
  </si>
  <si>
    <t>Ⅵ. 순영업수익</t>
    <phoneticPr fontId="6" type="noConversion"/>
  </si>
  <si>
    <t>Ⅷ. 영업이익</t>
    <phoneticPr fontId="6" type="noConversion"/>
  </si>
  <si>
    <t>(단위 : 천원)</t>
    <phoneticPr fontId="6" type="noConversion"/>
  </si>
  <si>
    <t>(대손준비금반영후 조정이익</t>
    <phoneticPr fontId="6" type="noConversion"/>
  </si>
  <si>
    <t>XI. 이연법인세자산</t>
    <phoneticPr fontId="6" type="noConversion"/>
  </si>
  <si>
    <t>XII. 기타자산</t>
    <phoneticPr fontId="6" type="noConversion"/>
  </si>
  <si>
    <t>제56기</t>
    <phoneticPr fontId="6" type="noConversion"/>
  </si>
  <si>
    <t>VII. 당기법인세부채</t>
    <phoneticPr fontId="6" type="noConversion"/>
  </si>
  <si>
    <t>VIII. 이연법인세부채</t>
    <phoneticPr fontId="6" type="noConversion"/>
  </si>
  <si>
    <t>IX. 기타부채</t>
    <phoneticPr fontId="6" type="noConversion"/>
  </si>
  <si>
    <t>제56기</t>
    <phoneticPr fontId="6" type="noConversion"/>
  </si>
  <si>
    <t>XII. 당기연결순이익</t>
    <phoneticPr fontId="6" type="noConversion"/>
  </si>
  <si>
    <t>XIII. 당기연결기타포괄손익</t>
    <phoneticPr fontId="6" type="noConversion"/>
  </si>
  <si>
    <t>XIV. 당기연결총포괄손익</t>
    <phoneticPr fontId="6" type="noConversion"/>
  </si>
  <si>
    <t>당기연결순손익의 귀속</t>
    <phoneticPr fontId="6" type="noConversion"/>
  </si>
  <si>
    <t>당기연결총포괄손익의 귀속</t>
    <phoneticPr fontId="6" type="noConversion"/>
  </si>
  <si>
    <t>-</t>
    <phoneticPr fontId="6" type="noConversion"/>
  </si>
  <si>
    <t>Ⅶ. 당기법인세부채</t>
    <phoneticPr fontId="6" type="noConversion"/>
  </si>
  <si>
    <t>Ⅷ. 이연법인세부채</t>
    <phoneticPr fontId="6" type="noConversion"/>
  </si>
  <si>
    <t>Ⅸ. 기타부채</t>
    <phoneticPr fontId="6" type="noConversion"/>
  </si>
  <si>
    <t>부      채      총      계</t>
    <phoneticPr fontId="6" type="noConversion"/>
  </si>
  <si>
    <t>XII. 당기순이익</t>
    <phoneticPr fontId="6" type="noConversion"/>
  </si>
  <si>
    <t>XIII. 당기기타포괄손익</t>
    <phoneticPr fontId="6" type="noConversion"/>
  </si>
  <si>
    <t>XIV. 당기총포괄이익</t>
    <phoneticPr fontId="6" type="noConversion"/>
  </si>
  <si>
    <t>Ⅷ. 영업이익</t>
    <phoneticPr fontId="6" type="noConversion"/>
  </si>
  <si>
    <t>(대손준비금반영후 조정이익</t>
    <phoneticPr fontId="6" type="noConversion"/>
  </si>
  <si>
    <t>제 56(전)기 2016년 12월 31일 현재</t>
    <phoneticPr fontId="6" type="noConversion"/>
  </si>
  <si>
    <t>제 57(당)기 2017년 12월 31일 현재</t>
    <phoneticPr fontId="6" type="noConversion"/>
  </si>
  <si>
    <t>제 56(전)기  2016년 1월 1일부터 12월 31일까지</t>
    <phoneticPr fontId="6" type="noConversion"/>
  </si>
  <si>
    <t>제 57(당)기  2017년 1월 1일부터 12월 31일까지</t>
    <phoneticPr fontId="6" type="noConversion"/>
  </si>
  <si>
    <t>제57기</t>
    <phoneticPr fontId="6" type="noConversion"/>
  </si>
  <si>
    <t>XIII. 재고자산</t>
    <phoneticPr fontId="6" type="noConversion"/>
  </si>
  <si>
    <t>-</t>
    <phoneticPr fontId="6" type="noConversion"/>
  </si>
  <si>
    <t>제57기</t>
    <phoneticPr fontId="6" type="noConversion"/>
  </si>
  <si>
    <t>당기: 115,518백만원</t>
    <phoneticPr fontId="6" type="noConversion"/>
  </si>
  <si>
    <t>전기: 74,049백만원</t>
    <phoneticPr fontId="6" type="noConversion"/>
  </si>
  <si>
    <t>제57기</t>
    <phoneticPr fontId="6" type="noConversion"/>
  </si>
  <si>
    <t>-</t>
    <phoneticPr fontId="6" type="noConversion"/>
  </si>
  <si>
    <t>-</t>
    <phoneticPr fontId="6" type="noConversion"/>
  </si>
  <si>
    <t>제57기</t>
    <phoneticPr fontId="6" type="noConversion"/>
  </si>
  <si>
    <t>당기: 61,043백만원, 전기: 30,609백만원)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</si>
</sst>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&quot;$&quot;#,##0_);\(&quot;$&quot;#,##0\)"/>
    <numFmt numFmtId="178" formatCode="0.00_)"/>
    <numFmt numFmtId="179" formatCode="#,##0;[Red]\(#,##0\);\-"/>
    <numFmt numFmtId="180" formatCode="#,##0;&quot;△&quot;#,##0"/>
    <numFmt numFmtId="181" formatCode="0.0%"/>
    <numFmt numFmtId="182" formatCode="&quot;₩&quot;#,##0;[Red]&quot;₩&quot;\-#,##0"/>
    <numFmt numFmtId="183" formatCode="_(* #,##0_);_(* \(#,##0\);_(* &quot;-&quot;_);_(@_)"/>
    <numFmt numFmtId="184" formatCode="\ \-m\/dd"/>
    <numFmt numFmtId="185" formatCode="&quot;₩&quot;#,##0;&quot;₩&quot;\-#,##0"/>
    <numFmt numFmtId="186" formatCode="d/m/yy\ h:mm"/>
    <numFmt numFmtId="187" formatCode="0.0&quot;  &quot;"/>
    <numFmt numFmtId="188" formatCode="0.0000&quot;  &quot;"/>
  </numFmts>
  <fonts count="6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4"/>
      <color rgb="FF000000"/>
      <name val="바탕"/>
      <family val="1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name val="바탕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Tms Rmn"/>
      <family val="1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MS Sans Serif"/>
      <family val="2"/>
    </font>
    <font>
      <sz val="12"/>
      <name val="???"/>
      <family val="1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sz val="12"/>
      <name val="굴림체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¾©"/>
      <family val="1"/>
      <charset val="129"/>
    </font>
    <font>
      <sz val="9"/>
      <name val="Arial"/>
      <family val="2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38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/>
    <xf numFmtId="0" fontId="9" fillId="0" borderId="0"/>
    <xf numFmtId="0" fontId="21" fillId="0" borderId="0"/>
    <xf numFmtId="0" fontId="19" fillId="0" borderId="0" applyFont="0" applyFill="0" applyBorder="0" applyAlignment="0" applyProtection="0"/>
    <xf numFmtId="0" fontId="13" fillId="0" borderId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/>
    <xf numFmtId="0" fontId="22" fillId="0" borderId="0"/>
    <xf numFmtId="176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13" fillId="0" borderId="18">
      <alignment horizontal="right" vertical="center" shrinkToFit="1"/>
    </xf>
    <xf numFmtId="14" fontId="27" fillId="0" borderId="0" applyFill="0" applyBorder="0" applyProtection="0">
      <alignment horizontal="center" vertical="center"/>
    </xf>
    <xf numFmtId="0" fontId="2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81" fontId="27" fillId="0" borderId="19" applyFill="0" applyBorder="0" applyProtection="0">
      <alignment vertical="center"/>
    </xf>
    <xf numFmtId="179" fontId="10" fillId="0" borderId="0" applyFill="0" applyBorder="0" applyProtection="0">
      <alignment vertical="center"/>
    </xf>
    <xf numFmtId="0" fontId="29" fillId="0" borderId="0"/>
    <xf numFmtId="182" fontId="18" fillId="0" borderId="19" applyFill="0" applyBorder="0" applyProtection="0">
      <alignment vertical="center"/>
    </xf>
    <xf numFmtId="0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11" fillId="0" borderId="0">
      <alignment vertical="center"/>
    </xf>
    <xf numFmtId="0" fontId="24" fillId="0" borderId="20" applyNumberFormat="0" applyFont="0" applyFill="0" applyAlignment="0" applyProtection="0"/>
    <xf numFmtId="184" fontId="18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8" fillId="2" borderId="21">
      <alignment horizontal="center" vertical="center"/>
    </xf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12" fillId="0" borderId="0"/>
    <xf numFmtId="0" fontId="33" fillId="0" borderId="0"/>
    <xf numFmtId="0" fontId="37" fillId="0" borderId="0"/>
    <xf numFmtId="0" fontId="36" fillId="0" borderId="0"/>
    <xf numFmtId="0" fontId="36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8" fillId="0" borderId="0"/>
    <xf numFmtId="0" fontId="39" fillId="0" borderId="0"/>
    <xf numFmtId="0" fontId="38" fillId="0" borderId="0"/>
    <xf numFmtId="0" fontId="12" fillId="0" borderId="0"/>
    <xf numFmtId="0" fontId="9" fillId="0" borderId="0" applyFill="0" applyBorder="0" applyAlignment="0"/>
    <xf numFmtId="0" fontId="40" fillId="0" borderId="0"/>
    <xf numFmtId="17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9" fillId="0" borderId="0"/>
    <xf numFmtId="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187" fontId="9" fillId="0" borderId="0"/>
    <xf numFmtId="0" fontId="27" fillId="0" borderId="0" applyProtection="0"/>
    <xf numFmtId="188" fontId="9" fillId="0" borderId="0"/>
    <xf numFmtId="0" fontId="41" fillId="0" borderId="0">
      <alignment horizontal="left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2" fontId="27" fillId="0" borderId="0" applyProtection="0"/>
    <xf numFmtId="38" fontId="14" fillId="3" borderId="0" applyNumberFormat="0" applyBorder="0" applyAlignment="0" applyProtection="0"/>
    <xf numFmtId="0" fontId="43" fillId="0" borderId="0">
      <alignment horizontal="left"/>
    </xf>
    <xf numFmtId="0" fontId="15" fillId="0" borderId="22" applyNumberFormat="0" applyAlignment="0" applyProtection="0">
      <alignment horizontal="left" vertical="center"/>
    </xf>
    <xf numFmtId="0" fontId="15" fillId="0" borderId="23">
      <alignment horizontal="left" vertical="center"/>
    </xf>
    <xf numFmtId="0" fontId="44" fillId="0" borderId="0" applyProtection="0"/>
    <xf numFmtId="0" fontId="15" fillId="0" borderId="0" applyProtection="0"/>
    <xf numFmtId="10" fontId="14" fillId="4" borderId="18" applyNumberFormat="0" applyBorder="0" applyAlignment="0" applyProtection="0"/>
    <xf numFmtId="0" fontId="45" fillId="0" borderId="24"/>
    <xf numFmtId="176" fontId="23" fillId="0" borderId="0" applyFont="0" applyFill="0" applyBorder="0" applyAlignment="0" applyProtection="0"/>
    <xf numFmtId="37" fontId="46" fillId="0" borderId="0"/>
    <xf numFmtId="178" fontId="16" fillId="0" borderId="0"/>
    <xf numFmtId="0" fontId="13" fillId="0" borderId="0"/>
    <xf numFmtId="0" fontId="30" fillId="0" borderId="0" applyFont="0" applyFill="0" applyBorder="0" applyAlignment="0" applyProtection="0"/>
    <xf numFmtId="40" fontId="47" fillId="5" borderId="0">
      <alignment horizontal="right"/>
    </xf>
    <xf numFmtId="0" fontId="48" fillId="5" borderId="0">
      <alignment horizontal="right"/>
    </xf>
    <xf numFmtId="0" fontId="49" fillId="5" borderId="25"/>
    <xf numFmtId="0" fontId="49" fillId="0" borderId="0" applyBorder="0">
      <alignment horizontal="centerContinuous"/>
    </xf>
    <xf numFmtId="0" fontId="50" fillId="0" borderId="0" applyBorder="0">
      <alignment horizontal="centerContinuous"/>
    </xf>
    <xf numFmtId="10" fontId="13" fillId="0" borderId="0" applyFont="0" applyFill="0" applyBorder="0" applyAlignment="0" applyProtection="0"/>
    <xf numFmtId="10" fontId="27" fillId="0" borderId="0" applyProtection="0"/>
    <xf numFmtId="4" fontId="41" fillId="0" borderId="0">
      <alignment horizontal="right"/>
    </xf>
    <xf numFmtId="177" fontId="17" fillId="0" borderId="0"/>
    <xf numFmtId="4" fontId="51" fillId="0" borderId="0">
      <alignment horizontal="right"/>
    </xf>
    <xf numFmtId="0" fontId="52" fillId="0" borderId="0">
      <alignment horizontal="left"/>
    </xf>
    <xf numFmtId="0" fontId="45" fillId="0" borderId="0"/>
    <xf numFmtId="0" fontId="53" fillId="0" borderId="0">
      <alignment horizontal="center"/>
    </xf>
    <xf numFmtId="0" fontId="27" fillId="0" borderId="26" applyProtection="0"/>
    <xf numFmtId="37" fontId="14" fillId="0" borderId="0"/>
    <xf numFmtId="0" fontId="54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top" wrapText="1" inden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top" wrapText="1" indent="1"/>
    </xf>
    <xf numFmtId="3" fontId="59" fillId="6" borderId="1" xfId="0" applyNumberFormat="1" applyFont="1" applyFill="1" applyBorder="1" applyAlignment="1">
      <alignment horizontal="right" vertical="center" wrapText="1"/>
    </xf>
    <xf numFmtId="0" fontId="59" fillId="6" borderId="7" xfId="0" applyFont="1" applyFill="1" applyBorder="1" applyAlignment="1">
      <alignment vertical="top" wrapText="1" inden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top" wrapText="1"/>
    </xf>
    <xf numFmtId="0" fontId="8" fillId="0" borderId="0" xfId="2"/>
    <xf numFmtId="0" fontId="56" fillId="0" borderId="0" xfId="49" applyFont="1" applyAlignment="1">
      <alignment horizontal="left" vertical="center"/>
    </xf>
    <xf numFmtId="0" fontId="57" fillId="0" borderId="0" xfId="49" applyFont="1" applyAlignment="1">
      <alignment vertical="center"/>
    </xf>
    <xf numFmtId="0" fontId="57" fillId="0" borderId="0" xfId="49" applyFont="1" applyAlignment="1">
      <alignment horizontal="center" vertical="center"/>
    </xf>
    <xf numFmtId="0" fontId="58" fillId="0" borderId="0" xfId="49" applyFont="1" applyAlignment="1">
      <alignment horizontal="center" vertical="center"/>
    </xf>
    <xf numFmtId="0" fontId="60" fillId="7" borderId="7" xfId="0" applyFont="1" applyFill="1" applyBorder="1" applyAlignment="1">
      <alignment horizontal="center" vertical="top" wrapText="1"/>
    </xf>
    <xf numFmtId="0" fontId="60" fillId="7" borderId="18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center" wrapText="1"/>
    </xf>
    <xf numFmtId="0" fontId="7" fillId="6" borderId="7" xfId="0" applyFont="1" applyFill="1" applyBorder="1" applyAlignment="1">
      <alignment vertical="top" wrapText="1" indent="1"/>
    </xf>
    <xf numFmtId="3" fontId="7" fillId="6" borderId="1" xfId="0" applyNumberFormat="1" applyFont="1" applyFill="1" applyBorder="1" applyAlignment="1">
      <alignment horizontal="right" vertical="center" wrapText="1"/>
    </xf>
    <xf numFmtId="0" fontId="60" fillId="7" borderId="9" xfId="0" applyFont="1" applyFill="1" applyBorder="1" applyAlignment="1">
      <alignment horizontal="center" vertical="top" wrapText="1"/>
    </xf>
    <xf numFmtId="3" fontId="60" fillId="7" borderId="2" xfId="0" applyNumberFormat="1" applyFont="1" applyFill="1" applyBorder="1" applyAlignment="1">
      <alignment horizontal="right" vertical="center" wrapText="1"/>
    </xf>
    <xf numFmtId="0" fontId="60" fillId="7" borderId="13" xfId="0" applyFont="1" applyFill="1" applyBorder="1" applyAlignment="1">
      <alignment horizontal="center" vertical="top" wrapText="1"/>
    </xf>
    <xf numFmtId="3" fontId="60" fillId="7" borderId="1" xfId="0" applyNumberFormat="1" applyFont="1" applyFill="1" applyBorder="1" applyAlignment="1">
      <alignment horizontal="right" vertical="center" wrapText="1"/>
    </xf>
    <xf numFmtId="0" fontId="60" fillId="0" borderId="7" xfId="0" applyFont="1" applyBorder="1" applyAlignment="1">
      <alignment horizontal="center" vertical="top" wrapText="1"/>
    </xf>
    <xf numFmtId="3" fontId="60" fillId="0" borderId="1" xfId="0" applyNumberFormat="1" applyFont="1" applyBorder="1" applyAlignment="1">
      <alignment horizontal="right" vertical="center" wrapText="1"/>
    </xf>
    <xf numFmtId="3" fontId="60" fillId="0" borderId="8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top" wrapText="1" indent="1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top" wrapText="1" indent="1"/>
    </xf>
    <xf numFmtId="3" fontId="7" fillId="0" borderId="18" xfId="0" applyNumberFormat="1" applyFont="1" applyBorder="1" applyAlignment="1">
      <alignment horizontal="right" vertical="center" wrapText="1"/>
    </xf>
    <xf numFmtId="0" fontId="7" fillId="6" borderId="18" xfId="0" applyFont="1" applyFill="1" applyBorder="1" applyAlignment="1">
      <alignment vertical="top" wrapText="1" indent="1"/>
    </xf>
    <xf numFmtId="3" fontId="7" fillId="6" borderId="18" xfId="0" applyNumberFormat="1" applyFont="1" applyFill="1" applyBorder="1" applyAlignment="1">
      <alignment horizontal="right" vertical="center" wrapText="1"/>
    </xf>
    <xf numFmtId="0" fontId="60" fillId="8" borderId="15" xfId="0" applyFont="1" applyFill="1" applyBorder="1" applyAlignment="1">
      <alignment horizontal="center" vertical="top" wrapText="1"/>
    </xf>
    <xf numFmtId="3" fontId="60" fillId="8" borderId="16" xfId="0" applyNumberFormat="1" applyFont="1" applyFill="1" applyBorder="1" applyAlignment="1">
      <alignment horizontal="right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0" fillId="0" borderId="18" xfId="0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right" vertical="center" wrapText="1"/>
    </xf>
    <xf numFmtId="3" fontId="60" fillId="0" borderId="28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59" fillId="6" borderId="18" xfId="0" applyNumberFormat="1" applyFont="1" applyFill="1" applyBorder="1" applyAlignment="1">
      <alignment horizontal="right" vertical="center" wrapText="1"/>
    </xf>
    <xf numFmtId="3" fontId="60" fillId="0" borderId="18" xfId="0" applyNumberFormat="1" applyFont="1" applyFill="1" applyBorder="1" applyAlignment="1">
      <alignment horizontal="right" vertical="center" wrapText="1"/>
    </xf>
    <xf numFmtId="0" fontId="59" fillId="6" borderId="18" xfId="0" applyFont="1" applyFill="1" applyBorder="1" applyAlignment="1">
      <alignment horizontal="right" vertical="center" wrapText="1"/>
    </xf>
    <xf numFmtId="3" fontId="60" fillId="8" borderId="18" xfId="0" applyNumberFormat="1" applyFont="1" applyFill="1" applyBorder="1" applyAlignment="1">
      <alignment horizontal="right" vertical="center" wrapText="1"/>
    </xf>
    <xf numFmtId="3" fontId="60" fillId="8" borderId="2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41" fontId="60" fillId="7" borderId="6" xfId="1" applyFont="1" applyFill="1" applyBorder="1" applyAlignment="1">
      <alignment horizontal="center" vertical="center" wrapText="1"/>
    </xf>
    <xf numFmtId="3" fontId="59" fillId="6" borderId="27" xfId="0" applyNumberFormat="1" applyFont="1" applyFill="1" applyBorder="1" applyAlignment="1">
      <alignment horizontal="right" vertical="center" wrapText="1"/>
    </xf>
    <xf numFmtId="0" fontId="60" fillId="8" borderId="28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0" fillId="7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1" fontId="60" fillId="7" borderId="7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 wrapText="1"/>
    </xf>
    <xf numFmtId="0" fontId="59" fillId="6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0" fillId="8" borderId="27" xfId="0" applyFont="1" applyFill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0" fillId="8" borderId="18" xfId="0" applyFont="1" applyFill="1" applyBorder="1" applyAlignment="1">
      <alignment vertical="center" wrapText="1"/>
    </xf>
    <xf numFmtId="0" fontId="59" fillId="6" borderId="27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0" fillId="8" borderId="28" xfId="0" applyFont="1" applyFill="1" applyBorder="1" applyAlignment="1">
      <alignment vertical="center" wrapText="1"/>
    </xf>
    <xf numFmtId="0" fontId="59" fillId="6" borderId="7" xfId="0" applyFont="1" applyFill="1" applyBorder="1" applyAlignment="1">
      <alignment vertical="center" wrapText="1"/>
    </xf>
    <xf numFmtId="0" fontId="7" fillId="0" borderId="15" xfId="0" applyFont="1" applyBorder="1" applyAlignment="1">
      <alignment vertical="top" wrapText="1" indent="1"/>
    </xf>
    <xf numFmtId="0" fontId="7" fillId="0" borderId="17" xfId="0" applyFont="1" applyBorder="1" applyAlignment="1">
      <alignment horizontal="right" vertical="top" wrapText="1"/>
    </xf>
    <xf numFmtId="3" fontId="59" fillId="6" borderId="1" xfId="0" applyNumberFormat="1" applyFont="1" applyFill="1" applyBorder="1" applyAlignment="1">
      <alignment horizontal="right" vertical="top" wrapText="1"/>
    </xf>
    <xf numFmtId="0" fontId="60" fillId="0" borderId="7" xfId="0" applyFont="1" applyBorder="1" applyAlignment="1">
      <alignment vertical="top" wrapText="1"/>
    </xf>
    <xf numFmtId="3" fontId="60" fillId="0" borderId="14" xfId="0" applyNumberFormat="1" applyFont="1" applyBorder="1" applyAlignment="1">
      <alignment horizontal="right" vertical="top" wrapText="1"/>
    </xf>
    <xf numFmtId="0" fontId="2" fillId="0" borderId="0" xfId="0" applyFont="1">
      <alignment vertical="center"/>
    </xf>
    <xf numFmtId="3" fontId="60" fillId="0" borderId="8" xfId="0" applyNumberFormat="1" applyFont="1" applyBorder="1" applyAlignment="1">
      <alignment horizontal="right" vertical="top" wrapText="1"/>
    </xf>
    <xf numFmtId="0" fontId="60" fillId="0" borderId="23" xfId="0" applyFont="1" applyBorder="1" applyAlignment="1">
      <alignment vertical="top" wrapText="1"/>
    </xf>
    <xf numFmtId="3" fontId="60" fillId="0" borderId="23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vertical="top" wrapText="1"/>
    </xf>
    <xf numFmtId="0" fontId="60" fillId="8" borderId="7" xfId="0" applyFont="1" applyFill="1" applyBorder="1" applyAlignment="1">
      <alignment vertical="top" wrapText="1"/>
    </xf>
    <xf numFmtId="3" fontId="60" fillId="8" borderId="8" xfId="0" applyNumberFormat="1" applyFont="1" applyFill="1" applyBorder="1" applyAlignment="1">
      <alignment horizontal="right" vertical="top" wrapText="1"/>
    </xf>
    <xf numFmtId="0" fontId="60" fillId="8" borderId="9" xfId="0" applyFont="1" applyFill="1" applyBorder="1" applyAlignment="1">
      <alignment vertical="top" wrapText="1"/>
    </xf>
    <xf numFmtId="3" fontId="60" fillId="8" borderId="10" xfId="0" applyNumberFormat="1" applyFont="1" applyFill="1" applyBorder="1" applyAlignment="1">
      <alignment vertical="top" wrapText="1"/>
    </xf>
    <xf numFmtId="3" fontId="60" fillId="8" borderId="10" xfId="0" applyNumberFormat="1" applyFont="1" applyFill="1" applyBorder="1" applyAlignment="1">
      <alignment horizontal="right" vertical="top" wrapText="1"/>
    </xf>
    <xf numFmtId="0" fontId="60" fillId="8" borderId="13" xfId="0" applyFont="1" applyFill="1" applyBorder="1" applyAlignment="1">
      <alignment vertical="top" wrapText="1"/>
    </xf>
    <xf numFmtId="0" fontId="60" fillId="8" borderId="14" xfId="0" applyFont="1" applyFill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41" fontId="7" fillId="0" borderId="8" xfId="1" applyFont="1" applyBorder="1" applyAlignment="1">
      <alignment horizontal="right" vertical="top" wrapText="1"/>
    </xf>
    <xf numFmtId="41" fontId="7" fillId="0" borderId="17" xfId="1" applyFont="1" applyBorder="1" applyAlignment="1">
      <alignment horizontal="right" vertical="top" wrapText="1"/>
    </xf>
    <xf numFmtId="41" fontId="7" fillId="0" borderId="18" xfId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58" fillId="0" borderId="0" xfId="49" applyFont="1" applyAlignment="1">
      <alignment horizontal="center" vertical="center"/>
    </xf>
    <xf numFmtId="0" fontId="57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49">
    <cellStyle name="          _x000d__x000a_386grabber=KSVGA.3GR" xfId="3"/>
    <cellStyle name="?? [0]_??" xfId="4"/>
    <cellStyle name="??&amp;O?&amp;H?_x0008__x000f__x0007_?_x0007__x0001__x0001_" xfId="5"/>
    <cellStyle name="??&amp;O?&amp;H?_x0008_??_x0007__x0001__x0001_" xfId="6"/>
    <cellStyle name="??_?.????" xfId="7"/>
    <cellStyle name="_(주)동부cwi01" xfId="8"/>
    <cellStyle name="_02기말_cwi" xfId="9"/>
    <cellStyle name="_9910-구매업무보고-05" xfId="10"/>
    <cellStyle name="_9910-구매업무보고-05_1" xfId="11"/>
    <cellStyle name="_Book1" xfId="13"/>
    <cellStyle name="_CWI(반기)2002" xfId="14"/>
    <cellStyle name="_CWI(반기)2002-최악의경우" xfId="15"/>
    <cellStyle name="_Lover" xfId="16"/>
    <cellStyle name="_업무보고8월" xfId="12"/>
    <cellStyle name="¤@?e_TEST-1 " xfId="17"/>
    <cellStyle name="W?_BOOKSHIP_½ÇÀûÇöÈ² " xfId="145"/>
    <cellStyle name="1월" xfId="18"/>
    <cellStyle name="7_WH-PAYRO_1" xfId="19"/>
    <cellStyle name="A¨­￠￢￠O [0]_¨oCAuCoEⓒ÷ " xfId="53"/>
    <cellStyle name="A¨­￠￢￠O_¨oCAuCoEⓒ÷ " xfId="54"/>
    <cellStyle name="Actual Date" xfId="55"/>
    <cellStyle name="AeE­ [0]_  A¾  CO  " xfId="56"/>
    <cellStyle name="ÅëÈ­ [0]_½ÇÀûÇöÈ² " xfId="57"/>
    <cellStyle name="AeE­ [0]_¾c½A " xfId="58"/>
    <cellStyle name="ÅëÈ­ [0]_INQUIRY ¿µ¾÷ÃßÁø " xfId="59"/>
    <cellStyle name="AeE­ [0]_INQUIRY ¿μ¾÷AßAø " xfId="60"/>
    <cellStyle name="AeE­_  A¾  CO  " xfId="61"/>
    <cellStyle name="ÅëÈ­_½ÇÀûÇöÈ² " xfId="62"/>
    <cellStyle name="AeE­_¾c½A " xfId="63"/>
    <cellStyle name="ÅëÈ­_INQUIRY ¿µ¾÷ÃßÁø " xfId="64"/>
    <cellStyle name="AeE­_INQUIRY ¿μ¾÷AßAø " xfId="65"/>
    <cellStyle name="AeE¡ⓒ [0]_¨oCAuCoEⓒ÷ " xfId="66"/>
    <cellStyle name="AeE¡ⓒ_¨oCAuCoEⓒ÷ " xfId="67"/>
    <cellStyle name="AÞ¸¶ [0]_  A¾  CO  " xfId="68"/>
    <cellStyle name="ÄÞ¸¶ [0]_½ÇÀûÇöÈ² " xfId="69"/>
    <cellStyle name="AÞ¸¶ [0]_½CAuCoE² _01.미수수익(선물환 외화정기)_재무실" xfId="70"/>
    <cellStyle name="ÄÞ¸¶ [0]_INQUIRY ¿µ¾÷ÃßÁø " xfId="71"/>
    <cellStyle name="AÞ¸¶ [0]_INQUIRY ¿μ¾÷AßAø " xfId="72"/>
    <cellStyle name="AÞ¸¶_  A¾  CO  " xfId="73"/>
    <cellStyle name="ÄÞ¸¶_½ÇÀûÇöÈ² " xfId="74"/>
    <cellStyle name="AÞ¸¶_¾c½A " xfId="75"/>
    <cellStyle name="ÄÞ¸¶_INQUIRY ¿µ¾÷ÃßÁø " xfId="76"/>
    <cellStyle name="AÞ¸¶_INQUIRY ¿μ¾÷AßAø " xfId="77"/>
    <cellStyle name="Body" xfId="78"/>
    <cellStyle name="C¡IA¨ª_¡ic¨u¡A¨￢I¨￢¡Æ AN¡Æe " xfId="79"/>
    <cellStyle name="C￥AØ_  A¾  CO  " xfId="80"/>
    <cellStyle name="Ç¥ÁØ_¿µ¾÷ÇöÈ² " xfId="81"/>
    <cellStyle name="C￥AØ_¿¹≫e¿aA≫ " xfId="82"/>
    <cellStyle name="Ç¥ÁØ_»ç¾÷ºÎº° ÃÑ°è " xfId="83"/>
    <cellStyle name="C￥AØ_≫c¾÷ºIº° AN°e " xfId="84"/>
    <cellStyle name="Ç¥ÁØ_0N-HANDLING " xfId="85"/>
    <cellStyle name="C￥AØ_¼±AoAc°i_1_³≫ºI°eE¹´e AßA¤A÷AI " xfId="86"/>
    <cellStyle name="Ç¥ÁØ_5-1±¤°í " xfId="87"/>
    <cellStyle name="C￥AØ_5-1±¤°i _6RCB1 " xfId="88"/>
    <cellStyle name="Ç¥ÁØ_Áý°èÇ¥(2¿ù) " xfId="89"/>
    <cellStyle name="C￥AØ_CoAo¹yAI °A¾×¿ⓒ½A " xfId="90"/>
    <cellStyle name="Ç¥ÁØ_Sheet1_¿µ¾÷ÇöÈ² " xfId="91"/>
    <cellStyle name="C￥AØ_Sheet1_¿μ¾÷CoE² " xfId="92"/>
    <cellStyle name="Ç¥ÁØ_Sheet1_0N-HANDLING " xfId="93"/>
    <cellStyle name="C￥AØ_SOON1 " xfId="94"/>
    <cellStyle name="Calc Currency (0)" xfId="95"/>
    <cellStyle name="category" xfId="96"/>
    <cellStyle name="columns_array" xfId="97"/>
    <cellStyle name="Comma [0]" xfId="98"/>
    <cellStyle name="comma zerodec" xfId="99"/>
    <cellStyle name="Comma_ SG&amp;A Bridge " xfId="100"/>
    <cellStyle name="Curren?_x0012_퐀_x0017_?" xfId="101"/>
    <cellStyle name="Currency [0]" xfId="102"/>
    <cellStyle name="Currency [0}_r1" xfId="103"/>
    <cellStyle name="Currency_ SG&amp;A Bridge " xfId="104"/>
    <cellStyle name="Currency1" xfId="105"/>
    <cellStyle name="Date" xfId="106"/>
    <cellStyle name="Dollar (zero dec)" xfId="107"/>
    <cellStyle name="entry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Grey" xfId="117"/>
    <cellStyle name="HEADER" xfId="118"/>
    <cellStyle name="Header1" xfId="119"/>
    <cellStyle name="Header2" xfId="120"/>
    <cellStyle name="HEADING1" xfId="121"/>
    <cellStyle name="HEADING2" xfId="122"/>
    <cellStyle name="Input [yellow]" xfId="123"/>
    <cellStyle name="Model" xfId="124"/>
    <cellStyle name="MS Proofing Tools" xfId="125"/>
    <cellStyle name="no dec" xfId="126"/>
    <cellStyle name="Normal - Style1" xfId="127"/>
    <cellStyle name="Normal_ SG&amp;A Bridge " xfId="128"/>
    <cellStyle name="õ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ent [2]" xfId="135"/>
    <cellStyle name="Percent_laroux" xfId="136"/>
    <cellStyle name="price" xfId="137"/>
    <cellStyle name="pricing" xfId="138"/>
    <cellStyle name="revised" xfId="139"/>
    <cellStyle name="section" xfId="140"/>
    <cellStyle name="subhead" xfId="141"/>
    <cellStyle name="title" xfId="142"/>
    <cellStyle name="Total" xfId="143"/>
    <cellStyle name="Unprot$" xfId="144"/>
    <cellStyle name=" 坪 l_Sheet1_Q4 (2)" xfId="146"/>
    <cellStyle name="고정소숫점" xfId="20"/>
    <cellStyle name="고정출력1" xfId="21"/>
    <cellStyle name="고정출력2" xfId="22"/>
    <cellStyle name="금액" xfId="23"/>
    <cellStyle name="날짜" xfId="24"/>
    <cellStyle name="달러" xfId="25"/>
    <cellStyle name="뒤에 오는 하이퍼링크_00반기현대상선Leedsheet" xfId="26"/>
    <cellStyle name="똿뗦먛귟 [0.00]_NT Server " xfId="27"/>
    <cellStyle name="똿뗦먛귟_NT Server " xfId="28"/>
    <cellStyle name="믅됞 [0.00]_NT Server " xfId="29"/>
    <cellStyle name="믅됞_NT Server " xfId="30"/>
    <cellStyle name="백분율 2" xfId="31"/>
    <cellStyle name="백분율[1]" xfId="32"/>
    <cellStyle name="보고서" xfId="33"/>
    <cellStyle name="뷭?" xfId="34"/>
    <cellStyle name="숫자" xfId="35"/>
    <cellStyle name="쉼표 [0]" xfId="1" builtinId="6"/>
    <cellStyle name="스타일 1" xfId="36"/>
    <cellStyle name="스타일 2" xfId="37"/>
    <cellStyle name="스타일 3" xfId="38"/>
    <cellStyle name="자리수" xfId="39"/>
    <cellStyle name="자리수0" xfId="40"/>
    <cellStyle name="즓㉤㿙㑩贚ꍆ㿡㑩贚ꍆ㿑" xfId="41"/>
    <cellStyle name="지정되지 않음" xfId="42"/>
    <cellStyle name="콤냡?&lt;_x000f_$??:_x0009_`1_1" xfId="43"/>
    <cellStyle name="콤마 [0]_   " xfId="44"/>
    <cellStyle name="콤마 [0]laroux_1" xfId="45"/>
    <cellStyle name="콤마_   " xfId="46"/>
    <cellStyle name="통화 [0ဠ_Model mix1_원가 " xfId="47"/>
    <cellStyle name="퍼센트" xfId="48"/>
    <cellStyle name="표준" xfId="0" builtinId="0"/>
    <cellStyle name="표준 2" xfId="147"/>
    <cellStyle name="표준 3" xfId="148"/>
    <cellStyle name="표준 4" xfId="2"/>
    <cellStyle name="표준_삼성0206" xfId="49"/>
    <cellStyle name="합산" xfId="50"/>
    <cellStyle name="화폐기호" xfId="51"/>
    <cellStyle name="화폐기호0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130391</xdr:rowOff>
    </xdr:from>
    <xdr:to>
      <xdr:col>2</xdr:col>
      <xdr:colOff>1333500</xdr:colOff>
      <xdr:row>6</xdr:row>
      <xdr:rowOff>197099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044791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4</xdr:row>
      <xdr:rowOff>104775</xdr:rowOff>
    </xdr:from>
    <xdr:to>
      <xdr:col>3</xdr:col>
      <xdr:colOff>0</xdr:colOff>
      <xdr:row>6</xdr:row>
      <xdr:rowOff>200058</xdr:rowOff>
    </xdr:to>
    <xdr:pic>
      <xdr:nvPicPr>
        <xdr:cNvPr id="3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01917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104775</xdr:rowOff>
    </xdr:from>
    <xdr:to>
      <xdr:col>2</xdr:col>
      <xdr:colOff>1333500</xdr:colOff>
      <xdr:row>6</xdr:row>
      <xdr:rowOff>200058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257300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4</xdr:row>
      <xdr:rowOff>123825</xdr:rowOff>
    </xdr:from>
    <xdr:to>
      <xdr:col>3</xdr:col>
      <xdr:colOff>0</xdr:colOff>
      <xdr:row>7</xdr:row>
      <xdr:rowOff>9558</xdr:rowOff>
    </xdr:to>
    <xdr:pic>
      <xdr:nvPicPr>
        <xdr:cNvPr id="3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03822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D59"/>
  <sheetViews>
    <sheetView topLeftCell="A24" workbookViewId="0">
      <selection activeCell="F38" sqref="F38:G38"/>
    </sheetView>
  </sheetViews>
  <sheetFormatPr defaultRowHeight="16.5"/>
  <cols>
    <col min="1" max="1" width="40.625" customWidth="1"/>
    <col min="2" max="3" width="17.625" customWidth="1"/>
  </cols>
  <sheetData>
    <row r="1" spans="1:4" ht="22.5">
      <c r="A1" s="112" t="s">
        <v>52</v>
      </c>
      <c r="B1" s="112"/>
      <c r="C1" s="112"/>
      <c r="D1" s="112"/>
    </row>
    <row r="2" spans="1:4">
      <c r="A2" s="22"/>
      <c r="B2" s="22"/>
      <c r="C2" s="21"/>
      <c r="D2" s="21"/>
    </row>
    <row r="3" spans="1:4">
      <c r="A3" s="113" t="s">
        <v>149</v>
      </c>
      <c r="B3" s="113"/>
      <c r="C3" s="113"/>
      <c r="D3" s="23"/>
    </row>
    <row r="4" spans="1:4">
      <c r="A4" s="113" t="s">
        <v>148</v>
      </c>
      <c r="B4" s="113"/>
      <c r="C4" s="113"/>
      <c r="D4" s="23"/>
    </row>
    <row r="5" spans="1:4" ht="18.75">
      <c r="A5" s="3"/>
    </row>
    <row r="6" spans="1:4">
      <c r="A6" s="114"/>
      <c r="B6" s="114"/>
      <c r="C6" s="114"/>
    </row>
    <row r="7" spans="1:4">
      <c r="A7" s="114"/>
      <c r="B7" s="114"/>
      <c r="C7" s="114"/>
    </row>
    <row r="8" spans="1:4">
      <c r="A8" s="4"/>
      <c r="B8" s="4"/>
      <c r="C8" s="4"/>
    </row>
    <row r="9" spans="1:4">
      <c r="A9" s="5" t="s">
        <v>0</v>
      </c>
      <c r="C9" s="6" t="s">
        <v>124</v>
      </c>
    </row>
    <row r="10" spans="1:4">
      <c r="A10" s="26" t="s">
        <v>61</v>
      </c>
      <c r="B10" s="27" t="s">
        <v>128</v>
      </c>
      <c r="C10" s="27" t="s">
        <v>152</v>
      </c>
    </row>
    <row r="11" spans="1:4">
      <c r="A11" s="28" t="s">
        <v>69</v>
      </c>
      <c r="B11" s="15">
        <v>2088621778</v>
      </c>
      <c r="C11" s="15">
        <v>2043058817</v>
      </c>
    </row>
    <row r="12" spans="1:4">
      <c r="A12" s="28" t="s">
        <v>70</v>
      </c>
      <c r="B12" s="15">
        <v>9317657808</v>
      </c>
      <c r="C12" s="15">
        <v>7682667646</v>
      </c>
    </row>
    <row r="13" spans="1:4">
      <c r="A13" s="30" t="s">
        <v>2</v>
      </c>
      <c r="B13" s="31">
        <v>4594550602</v>
      </c>
      <c r="C13" s="31">
        <v>4056797835</v>
      </c>
    </row>
    <row r="14" spans="1:4">
      <c r="A14" s="30" t="s">
        <v>71</v>
      </c>
      <c r="B14" s="31">
        <v>472726006</v>
      </c>
      <c r="C14" s="31">
        <v>396754236</v>
      </c>
    </row>
    <row r="15" spans="1:4">
      <c r="A15" s="30" t="s">
        <v>3</v>
      </c>
      <c r="B15" s="31">
        <v>4250381200</v>
      </c>
      <c r="C15" s="31">
        <v>3229115575</v>
      </c>
    </row>
    <row r="16" spans="1:4">
      <c r="A16" s="28" t="s">
        <v>72</v>
      </c>
      <c r="B16" s="15">
        <v>285167771</v>
      </c>
      <c r="C16" s="15">
        <v>411048327</v>
      </c>
    </row>
    <row r="17" spans="1:3">
      <c r="A17" s="28" t="s">
        <v>73</v>
      </c>
      <c r="B17" s="15">
        <v>33553353</v>
      </c>
      <c r="C17" s="15">
        <v>62110302</v>
      </c>
    </row>
    <row r="18" spans="1:3">
      <c r="A18" s="28" t="s">
        <v>74</v>
      </c>
      <c r="B18" s="15">
        <v>4305023202</v>
      </c>
      <c r="C18" s="15">
        <v>4267842695</v>
      </c>
    </row>
    <row r="19" spans="1:3">
      <c r="A19" s="28" t="s">
        <v>4</v>
      </c>
      <c r="B19" s="15">
        <v>1467017</v>
      </c>
      <c r="C19" s="15">
        <v>279812</v>
      </c>
    </row>
    <row r="20" spans="1:3">
      <c r="A20" s="28" t="s">
        <v>75</v>
      </c>
      <c r="B20" s="15">
        <v>276307172</v>
      </c>
      <c r="C20" s="15">
        <v>360334446</v>
      </c>
    </row>
    <row r="21" spans="1:3">
      <c r="A21" s="28" t="s">
        <v>76</v>
      </c>
      <c r="B21" s="15">
        <v>103931976</v>
      </c>
      <c r="C21" s="15">
        <v>107743905</v>
      </c>
    </row>
    <row r="22" spans="1:3">
      <c r="A22" s="28" t="s">
        <v>77</v>
      </c>
      <c r="B22" s="15">
        <v>307426346</v>
      </c>
      <c r="C22" s="15">
        <v>259910945</v>
      </c>
    </row>
    <row r="23" spans="1:3">
      <c r="A23" s="28" t="s">
        <v>78</v>
      </c>
      <c r="B23" s="15">
        <v>136825960</v>
      </c>
      <c r="C23" s="15">
        <v>230271576</v>
      </c>
    </row>
    <row r="24" spans="1:3">
      <c r="A24" s="28" t="s">
        <v>126</v>
      </c>
      <c r="B24" s="15">
        <v>140325</v>
      </c>
      <c r="C24" s="15">
        <v>16533031</v>
      </c>
    </row>
    <row r="25" spans="1:3">
      <c r="A25" s="28" t="s">
        <v>127</v>
      </c>
      <c r="B25" s="15">
        <v>836457912</v>
      </c>
      <c r="C25" s="15">
        <v>1276119249</v>
      </c>
    </row>
    <row r="26" spans="1:3">
      <c r="A26" s="49" t="s">
        <v>153</v>
      </c>
      <c r="B26" s="40"/>
      <c r="C26" s="40">
        <v>728918962</v>
      </c>
    </row>
    <row r="27" spans="1:3">
      <c r="A27" s="32" t="s">
        <v>5</v>
      </c>
      <c r="B27" s="33">
        <f>SUM(B11:B25)-B13-B14-B15</f>
        <v>17692580620</v>
      </c>
      <c r="C27" s="33">
        <f>C11+C12+C16+C17+C18+C19+C20+C21+C22+C23+C24+C25+C26</f>
        <v>17446839713</v>
      </c>
    </row>
    <row r="28" spans="1:3">
      <c r="A28" s="20"/>
      <c r="B28" s="19"/>
      <c r="C28" s="19"/>
    </row>
    <row r="29" spans="1:3">
      <c r="A29" s="34" t="s">
        <v>6</v>
      </c>
      <c r="B29" s="27" t="s">
        <v>128</v>
      </c>
      <c r="C29" s="27" t="s">
        <v>152</v>
      </c>
    </row>
    <row r="30" spans="1:3">
      <c r="A30" s="28" t="s">
        <v>80</v>
      </c>
      <c r="B30" s="15">
        <v>6181039943</v>
      </c>
      <c r="C30" s="15">
        <v>4143682322</v>
      </c>
    </row>
    <row r="31" spans="1:3">
      <c r="A31" s="30" t="s">
        <v>7</v>
      </c>
      <c r="B31" s="31">
        <v>131483379</v>
      </c>
      <c r="C31" s="31" t="s">
        <v>154</v>
      </c>
    </row>
    <row r="32" spans="1:3">
      <c r="A32" s="30" t="s">
        <v>81</v>
      </c>
      <c r="B32" s="31">
        <v>641312445</v>
      </c>
      <c r="C32" s="31">
        <v>381460283</v>
      </c>
    </row>
    <row r="33" spans="1:3">
      <c r="A33" s="30" t="s">
        <v>8</v>
      </c>
      <c r="B33" s="31">
        <v>5408244119</v>
      </c>
      <c r="C33" s="31">
        <v>3762222039</v>
      </c>
    </row>
    <row r="34" spans="1:3">
      <c r="A34" s="28" t="s">
        <v>82</v>
      </c>
      <c r="B34" s="15">
        <v>2515832790</v>
      </c>
      <c r="C34" s="15">
        <v>3054136868</v>
      </c>
    </row>
    <row r="35" spans="1:3">
      <c r="A35" s="28" t="s">
        <v>83</v>
      </c>
      <c r="B35" s="15">
        <v>5404772195</v>
      </c>
      <c r="C35" s="15">
        <v>6509697692</v>
      </c>
    </row>
    <row r="36" spans="1:3">
      <c r="A36" s="28" t="s">
        <v>84</v>
      </c>
      <c r="B36" s="15">
        <v>1116436980</v>
      </c>
      <c r="C36" s="15">
        <v>703456822</v>
      </c>
    </row>
    <row r="37" spans="1:3">
      <c r="A37" s="28" t="s">
        <v>85</v>
      </c>
      <c r="B37" s="15">
        <v>3924820</v>
      </c>
      <c r="C37" s="15">
        <v>7067248</v>
      </c>
    </row>
    <row r="38" spans="1:3">
      <c r="A38" s="28" t="s">
        <v>86</v>
      </c>
      <c r="B38" s="15">
        <v>2693448</v>
      </c>
      <c r="C38" s="15">
        <v>2862169</v>
      </c>
    </row>
    <row r="39" spans="1:3">
      <c r="A39" s="28" t="s">
        <v>129</v>
      </c>
      <c r="B39" s="15">
        <v>1108779</v>
      </c>
      <c r="C39" s="15">
        <v>8847788</v>
      </c>
    </row>
    <row r="40" spans="1:3">
      <c r="A40" s="28" t="s">
        <v>130</v>
      </c>
      <c r="B40" s="15">
        <v>10276947</v>
      </c>
      <c r="C40" s="15">
        <v>261534</v>
      </c>
    </row>
    <row r="41" spans="1:3">
      <c r="A41" s="28" t="s">
        <v>131</v>
      </c>
      <c r="B41" s="15">
        <v>678430792</v>
      </c>
      <c r="C41" s="15">
        <v>1148930549</v>
      </c>
    </row>
    <row r="42" spans="1:3">
      <c r="A42" s="26" t="s">
        <v>9</v>
      </c>
      <c r="B42" s="35">
        <f>SUM(B30:B41)-B31-B32-B33</f>
        <v>15914516694</v>
      </c>
      <c r="C42" s="35">
        <f>C30+C34+C35+C36+C37+C39+C38+C40+C41</f>
        <v>15578942992</v>
      </c>
    </row>
    <row r="43" spans="1:3">
      <c r="A43" s="36"/>
      <c r="B43" s="37"/>
      <c r="C43" s="38"/>
    </row>
    <row r="44" spans="1:3">
      <c r="A44" s="26" t="s">
        <v>10</v>
      </c>
      <c r="B44" s="27" t="s">
        <v>128</v>
      </c>
      <c r="C44" s="27" t="s">
        <v>152</v>
      </c>
    </row>
    <row r="45" spans="1:3">
      <c r="A45" s="28" t="s">
        <v>11</v>
      </c>
      <c r="B45" s="15">
        <v>1777998275</v>
      </c>
      <c r="C45" s="15">
        <v>1867728432</v>
      </c>
    </row>
    <row r="46" spans="1:3">
      <c r="A46" s="16" t="s">
        <v>87</v>
      </c>
      <c r="B46" s="15">
        <v>434867000</v>
      </c>
      <c r="C46" s="15">
        <v>434867000</v>
      </c>
    </row>
    <row r="47" spans="1:3">
      <c r="A47" s="16" t="s">
        <v>88</v>
      </c>
      <c r="B47" s="15">
        <v>694981258</v>
      </c>
      <c r="C47" s="15">
        <v>694981258</v>
      </c>
    </row>
    <row r="48" spans="1:3">
      <c r="A48" s="39" t="s">
        <v>89</v>
      </c>
      <c r="B48" s="40">
        <v>101148349</v>
      </c>
      <c r="C48" s="40">
        <v>110981024</v>
      </c>
    </row>
    <row r="49" spans="1:3">
      <c r="A49" s="41" t="s">
        <v>90</v>
      </c>
      <c r="B49" s="42">
        <v>731126696</v>
      </c>
      <c r="C49" s="42">
        <v>807198053</v>
      </c>
    </row>
    <row r="50" spans="1:3">
      <c r="A50" s="43" t="s">
        <v>91</v>
      </c>
      <c r="B50" s="44">
        <v>6940921</v>
      </c>
      <c r="C50" s="44">
        <v>6910460</v>
      </c>
    </row>
    <row r="51" spans="1:3">
      <c r="A51" s="43" t="s">
        <v>12</v>
      </c>
      <c r="B51" s="44">
        <v>-30461</v>
      </c>
      <c r="C51" s="44">
        <v>368512</v>
      </c>
    </row>
    <row r="52" spans="1:3">
      <c r="A52" s="13" t="s">
        <v>92</v>
      </c>
      <c r="B52" s="12">
        <v>-184125028</v>
      </c>
      <c r="C52" s="12">
        <v>-180298903</v>
      </c>
    </row>
    <row r="53" spans="1:3">
      <c r="A53" s="28" t="s">
        <v>13</v>
      </c>
      <c r="B53" s="15">
        <v>65651</v>
      </c>
      <c r="C53" s="15">
        <v>168289</v>
      </c>
    </row>
    <row r="54" spans="1:3">
      <c r="A54" s="26" t="s">
        <v>14</v>
      </c>
      <c r="B54" s="35">
        <f>B45+B53</f>
        <v>1778063926</v>
      </c>
      <c r="C54" s="35">
        <f>C45+C53</f>
        <v>1867896721</v>
      </c>
    </row>
    <row r="55" spans="1:3">
      <c r="A55" s="45" t="s">
        <v>15</v>
      </c>
      <c r="B55" s="46">
        <f>B42+B54</f>
        <v>17692580620</v>
      </c>
      <c r="C55" s="46">
        <f>C42+C54</f>
        <v>17446839713</v>
      </c>
    </row>
    <row r="56" spans="1:3">
      <c r="A56" s="2"/>
    </row>
    <row r="58" spans="1:3" ht="54" customHeight="1"/>
    <row r="59" spans="1:3" ht="54" customHeight="1"/>
  </sheetData>
  <mergeCells count="5">
    <mergeCell ref="A1:D1"/>
    <mergeCell ref="A3:C3"/>
    <mergeCell ref="A4:C4"/>
    <mergeCell ref="A6:C6"/>
    <mergeCell ref="A7:C7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50"/>
  <sheetViews>
    <sheetView zoomScaleNormal="100" workbookViewId="0">
      <selection activeCell="C51" sqref="C51"/>
    </sheetView>
  </sheetViews>
  <sheetFormatPr defaultRowHeight="16.5"/>
  <cols>
    <col min="1" max="1" width="45.625" style="67" customWidth="1"/>
    <col min="2" max="3" width="15.625" style="67" customWidth="1"/>
    <col min="4" max="16384" width="9" style="67"/>
  </cols>
  <sheetData>
    <row r="1" spans="1:4" ht="22.5">
      <c r="A1" s="112" t="s">
        <v>54</v>
      </c>
      <c r="B1" s="112"/>
      <c r="C1" s="112"/>
    </row>
    <row r="2" spans="1:4" ht="16.5" customHeight="1">
      <c r="A2" s="22"/>
      <c r="B2" s="22"/>
    </row>
    <row r="3" spans="1:4" ht="16.5" customHeight="1">
      <c r="A3" s="113" t="s">
        <v>151</v>
      </c>
      <c r="B3" s="113"/>
      <c r="C3" s="113"/>
    </row>
    <row r="4" spans="1:4" ht="16.5" customHeight="1">
      <c r="A4" s="113" t="s">
        <v>150</v>
      </c>
      <c r="B4" s="113"/>
      <c r="C4" s="113"/>
    </row>
    <row r="5" spans="1:4" ht="16.5" customHeight="1">
      <c r="A5" s="24"/>
      <c r="B5" s="24"/>
      <c r="C5" s="24"/>
    </row>
    <row r="6" spans="1:4" ht="16.5" customHeight="1">
      <c r="A6" s="24"/>
      <c r="B6" s="24"/>
      <c r="C6" s="24"/>
    </row>
    <row r="7" spans="1:4" ht="16.5" customHeight="1">
      <c r="A7" s="24"/>
      <c r="B7" s="24"/>
      <c r="C7" s="24"/>
    </row>
    <row r="8" spans="1:4" ht="16.5" customHeight="1">
      <c r="A8" s="24"/>
      <c r="B8" s="24"/>
    </row>
    <row r="9" spans="1:4">
      <c r="A9" s="11" t="s">
        <v>0</v>
      </c>
      <c r="B9" s="7"/>
      <c r="C9" s="7" t="s">
        <v>124</v>
      </c>
    </row>
    <row r="10" spans="1:4">
      <c r="A10" s="52"/>
      <c r="B10" s="48" t="s">
        <v>132</v>
      </c>
      <c r="C10" s="52" t="s">
        <v>155</v>
      </c>
    </row>
    <row r="11" spans="1:4">
      <c r="A11" s="76" t="s">
        <v>93</v>
      </c>
      <c r="B11" s="58">
        <v>222653355</v>
      </c>
      <c r="C11" s="58">
        <v>211986630</v>
      </c>
    </row>
    <row r="12" spans="1:4">
      <c r="A12" s="77" t="s">
        <v>16</v>
      </c>
      <c r="B12" s="57">
        <v>274440516</v>
      </c>
      <c r="C12" s="57">
        <v>253817564</v>
      </c>
      <c r="D12" s="105"/>
    </row>
    <row r="13" spans="1:4">
      <c r="A13" s="77" t="s">
        <v>17</v>
      </c>
      <c r="B13" s="57">
        <v>51787161</v>
      </c>
      <c r="C13" s="57">
        <v>41830934</v>
      </c>
    </row>
    <row r="14" spans="1:4">
      <c r="A14" s="76" t="s">
        <v>94</v>
      </c>
      <c r="B14" s="58">
        <v>113245306</v>
      </c>
      <c r="C14" s="58">
        <v>127680135</v>
      </c>
    </row>
    <row r="15" spans="1:4">
      <c r="A15" s="77" t="s">
        <v>18</v>
      </c>
      <c r="B15" s="57">
        <v>270991314</v>
      </c>
      <c r="C15" s="57">
        <v>286853449</v>
      </c>
    </row>
    <row r="16" spans="1:4">
      <c r="A16" s="77" t="s">
        <v>19</v>
      </c>
      <c r="B16" s="57">
        <v>157746008</v>
      </c>
      <c r="C16" s="57">
        <v>159173314</v>
      </c>
    </row>
    <row r="17" spans="1:3">
      <c r="A17" s="78" t="s">
        <v>95</v>
      </c>
      <c r="B17" s="56">
        <v>224962077</v>
      </c>
      <c r="C17" s="56">
        <v>519771674</v>
      </c>
    </row>
    <row r="18" spans="1:3">
      <c r="A18" s="78" t="s">
        <v>96</v>
      </c>
      <c r="B18" s="56">
        <v>-167181224</v>
      </c>
      <c r="C18" s="56">
        <v>-453416705</v>
      </c>
    </row>
    <row r="19" spans="1:3">
      <c r="A19" s="78" t="s">
        <v>97</v>
      </c>
      <c r="B19" s="56">
        <v>52583932</v>
      </c>
      <c r="C19" s="56">
        <v>62560096</v>
      </c>
    </row>
    <row r="20" spans="1:3">
      <c r="A20" s="79" t="s">
        <v>122</v>
      </c>
      <c r="B20" s="61">
        <f>B11+B14+B17+B18+B19</f>
        <v>446263446</v>
      </c>
      <c r="C20" s="61">
        <v>468581830</v>
      </c>
    </row>
    <row r="21" spans="1:3">
      <c r="A21" s="80" t="s">
        <v>21</v>
      </c>
      <c r="B21" s="54">
        <v>362951378</v>
      </c>
      <c r="C21" s="54">
        <v>335618104</v>
      </c>
    </row>
    <row r="22" spans="1:3">
      <c r="A22" s="77" t="s">
        <v>59</v>
      </c>
      <c r="B22" s="57">
        <v>202996934</v>
      </c>
      <c r="C22" s="57">
        <v>188991330</v>
      </c>
    </row>
    <row r="23" spans="1:3">
      <c r="A23" s="77" t="s">
        <v>58</v>
      </c>
      <c r="B23" s="57">
        <v>17977832</v>
      </c>
      <c r="C23" s="57">
        <v>22222187</v>
      </c>
    </row>
    <row r="24" spans="1:3">
      <c r="A24" s="77" t="s">
        <v>57</v>
      </c>
      <c r="B24" s="57">
        <v>141976612</v>
      </c>
      <c r="C24" s="57">
        <v>124404587</v>
      </c>
    </row>
    <row r="25" spans="1:3">
      <c r="A25" s="81" t="s">
        <v>123</v>
      </c>
      <c r="B25" s="53">
        <v>83312068</v>
      </c>
      <c r="C25" s="53">
        <v>132963726</v>
      </c>
    </row>
    <row r="26" spans="1:3">
      <c r="A26" s="82" t="s">
        <v>56</v>
      </c>
      <c r="B26" s="42">
        <v>2810107</v>
      </c>
      <c r="C26" s="42">
        <v>18315161</v>
      </c>
    </row>
    <row r="27" spans="1:3">
      <c r="A27" s="82" t="s">
        <v>22</v>
      </c>
      <c r="B27" s="42">
        <v>86122175</v>
      </c>
      <c r="C27" s="42">
        <v>151278887</v>
      </c>
    </row>
    <row r="28" spans="1:3">
      <c r="A28" s="82" t="s">
        <v>55</v>
      </c>
      <c r="B28" s="42">
        <v>12103291</v>
      </c>
      <c r="C28" s="42">
        <v>35391160</v>
      </c>
    </row>
    <row r="29" spans="1:3">
      <c r="A29" s="83" t="s">
        <v>133</v>
      </c>
      <c r="B29" s="60">
        <f>B27-B28</f>
        <v>74018884</v>
      </c>
      <c r="C29" s="60">
        <v>115887727</v>
      </c>
    </row>
    <row r="30" spans="1:3">
      <c r="A30" s="82" t="s">
        <v>125</v>
      </c>
      <c r="B30" s="53"/>
      <c r="C30" s="53"/>
    </row>
    <row r="31" spans="1:3">
      <c r="A31" s="82" t="s">
        <v>156</v>
      </c>
      <c r="B31" s="53"/>
      <c r="C31" s="53"/>
    </row>
    <row r="32" spans="1:3">
      <c r="A32" s="82" t="s">
        <v>157</v>
      </c>
      <c r="B32" s="53"/>
      <c r="C32" s="53"/>
    </row>
    <row r="33" spans="1:3">
      <c r="A33" s="82" t="s">
        <v>134</v>
      </c>
      <c r="B33" s="42">
        <v>6024109</v>
      </c>
      <c r="C33" s="42">
        <v>9833664</v>
      </c>
    </row>
    <row r="34" spans="1:3">
      <c r="A34" s="77" t="s">
        <v>23</v>
      </c>
      <c r="B34" s="57">
        <v>6347710</v>
      </c>
      <c r="C34" s="57">
        <v>8972100</v>
      </c>
    </row>
    <row r="35" spans="1:3">
      <c r="A35" s="77" t="s">
        <v>24</v>
      </c>
      <c r="B35" s="57">
        <v>-323601</v>
      </c>
      <c r="C35" s="57">
        <v>86564</v>
      </c>
    </row>
    <row r="36" spans="1:3">
      <c r="A36" s="83" t="s">
        <v>135</v>
      </c>
      <c r="B36" s="60">
        <f>B29+B33</f>
        <v>80042993</v>
      </c>
      <c r="C36" s="60">
        <v>125721391</v>
      </c>
    </row>
    <row r="37" spans="1:3">
      <c r="A37" s="82" t="s">
        <v>136</v>
      </c>
      <c r="B37" s="42">
        <v>74018884</v>
      </c>
      <c r="C37" s="42">
        <v>115887727</v>
      </c>
    </row>
    <row r="38" spans="1:3">
      <c r="A38" s="77" t="s">
        <v>25</v>
      </c>
      <c r="B38" s="57">
        <v>74018238</v>
      </c>
      <c r="C38" s="57">
        <v>115886079</v>
      </c>
    </row>
    <row r="39" spans="1:3">
      <c r="A39" s="77" t="s">
        <v>26</v>
      </c>
      <c r="B39" s="59">
        <v>646</v>
      </c>
      <c r="C39" s="59">
        <v>1648</v>
      </c>
    </row>
    <row r="40" spans="1:3">
      <c r="A40" s="82" t="s">
        <v>137</v>
      </c>
      <c r="B40" s="42">
        <v>80042993</v>
      </c>
      <c r="C40" s="42">
        <v>125721391</v>
      </c>
    </row>
    <row r="41" spans="1:3">
      <c r="A41" s="77" t="s">
        <v>27</v>
      </c>
      <c r="B41" s="57">
        <v>80044911</v>
      </c>
      <c r="C41" s="57">
        <v>125118753</v>
      </c>
    </row>
    <row r="42" spans="1:3">
      <c r="A42" s="84" t="s">
        <v>28</v>
      </c>
      <c r="B42" s="65">
        <v>-1918</v>
      </c>
      <c r="C42" s="65">
        <v>2638</v>
      </c>
    </row>
    <row r="43" spans="1:3">
      <c r="A43" s="85"/>
      <c r="B43" s="55"/>
      <c r="C43" s="55"/>
    </row>
    <row r="44" spans="1:3">
      <c r="A44" s="86" t="s">
        <v>60</v>
      </c>
      <c r="B44" s="66"/>
      <c r="C44" s="66"/>
    </row>
    <row r="45" spans="1:3">
      <c r="A45" s="82" t="s">
        <v>29</v>
      </c>
      <c r="B45" s="108">
        <v>1027</v>
      </c>
      <c r="C45" s="108">
        <v>1615</v>
      </c>
    </row>
    <row r="46" spans="1:3">
      <c r="A46" s="82" t="s">
        <v>30</v>
      </c>
      <c r="B46" s="108">
        <v>1075</v>
      </c>
      <c r="C46" s="108">
        <v>1657</v>
      </c>
    </row>
    <row r="47" spans="1:3">
      <c r="A47" s="82" t="s">
        <v>31</v>
      </c>
      <c r="B47" s="108">
        <v>1025</v>
      </c>
      <c r="C47" s="108">
        <v>1607</v>
      </c>
    </row>
    <row r="48" spans="1:3">
      <c r="A48" s="82" t="s">
        <v>32</v>
      </c>
      <c r="B48" s="108">
        <v>1020</v>
      </c>
      <c r="C48" s="108">
        <v>1602</v>
      </c>
    </row>
    <row r="49" spans="1:3">
      <c r="A49" s="82" t="s">
        <v>33</v>
      </c>
      <c r="B49" s="108">
        <v>1067</v>
      </c>
      <c r="C49" s="108">
        <v>1644</v>
      </c>
    </row>
    <row r="50" spans="1:3">
      <c r="A50" s="82" t="s">
        <v>34</v>
      </c>
      <c r="B50" s="108">
        <v>1017</v>
      </c>
      <c r="C50" s="108">
        <v>1594</v>
      </c>
    </row>
  </sheetData>
  <mergeCells count="3">
    <mergeCell ref="A1:C1"/>
    <mergeCell ref="A3:C3"/>
    <mergeCell ref="A4:C4"/>
  </mergeCells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55"/>
  <sheetViews>
    <sheetView topLeftCell="A24" workbookViewId="0">
      <selection activeCell="E44" sqref="E44"/>
    </sheetView>
  </sheetViews>
  <sheetFormatPr defaultRowHeight="16.5"/>
  <cols>
    <col min="1" max="1" width="40.625" style="67" customWidth="1"/>
    <col min="2" max="3" width="17.625" style="67" customWidth="1"/>
    <col min="4" max="16384" width="9" style="67"/>
  </cols>
  <sheetData>
    <row r="1" spans="1:3" ht="22.5">
      <c r="A1" s="112" t="s">
        <v>53</v>
      </c>
      <c r="B1" s="112"/>
      <c r="C1" s="112"/>
    </row>
    <row r="2" spans="1:3" ht="15" customHeight="1">
      <c r="A2" s="25"/>
      <c r="B2" s="25"/>
      <c r="C2" s="25"/>
    </row>
    <row r="3" spans="1:3">
      <c r="A3" s="113" t="s">
        <v>149</v>
      </c>
      <c r="B3" s="113"/>
      <c r="C3" s="113"/>
    </row>
    <row r="4" spans="1:3">
      <c r="A4" s="113" t="s">
        <v>148</v>
      </c>
      <c r="B4" s="113"/>
      <c r="C4" s="113"/>
    </row>
    <row r="5" spans="1:3">
      <c r="A5" s="24"/>
      <c r="B5" s="24"/>
      <c r="C5" s="24"/>
    </row>
    <row r="6" spans="1:3">
      <c r="A6" s="24"/>
      <c r="B6" s="24"/>
      <c r="C6" s="24"/>
    </row>
    <row r="7" spans="1:3">
      <c r="A7" s="24"/>
      <c r="B7" s="24"/>
      <c r="C7" s="24"/>
    </row>
    <row r="8" spans="1:3">
      <c r="A8" s="4"/>
      <c r="B8" s="4"/>
    </row>
    <row r="9" spans="1:3">
      <c r="A9" s="11" t="s">
        <v>35</v>
      </c>
      <c r="C9" s="7" t="s">
        <v>1</v>
      </c>
    </row>
    <row r="10" spans="1:3">
      <c r="A10" s="68" t="s">
        <v>62</v>
      </c>
      <c r="B10" s="27" t="s">
        <v>128</v>
      </c>
      <c r="C10" s="27" t="s">
        <v>158</v>
      </c>
    </row>
    <row r="11" spans="1:3">
      <c r="A11" s="69" t="s">
        <v>69</v>
      </c>
      <c r="B11" s="15">
        <v>1715432996</v>
      </c>
      <c r="C11" s="15">
        <v>1771026228</v>
      </c>
    </row>
    <row r="12" spans="1:3">
      <c r="A12" s="69" t="s">
        <v>70</v>
      </c>
      <c r="B12" s="15">
        <v>9180714392</v>
      </c>
      <c r="C12" s="15">
        <v>7555158849</v>
      </c>
    </row>
    <row r="13" spans="1:3">
      <c r="A13" s="87" t="s">
        <v>36</v>
      </c>
      <c r="B13" s="17">
        <v>4531818964</v>
      </c>
      <c r="C13" s="17">
        <v>4001911695</v>
      </c>
    </row>
    <row r="14" spans="1:3">
      <c r="A14" s="87" t="s">
        <v>98</v>
      </c>
      <c r="B14" s="17">
        <v>472726006</v>
      </c>
      <c r="C14" s="17">
        <v>396402677</v>
      </c>
    </row>
    <row r="15" spans="1:3">
      <c r="A15" s="87" t="s">
        <v>37</v>
      </c>
      <c r="B15" s="17">
        <v>4176169422</v>
      </c>
      <c r="C15" s="17">
        <v>3156844477</v>
      </c>
    </row>
    <row r="16" spans="1:3">
      <c r="A16" s="69" t="s">
        <v>72</v>
      </c>
      <c r="B16" s="15">
        <v>206002874</v>
      </c>
      <c r="C16" s="15">
        <v>226318878</v>
      </c>
    </row>
    <row r="17" spans="1:3">
      <c r="A17" s="69" t="s">
        <v>99</v>
      </c>
      <c r="B17" s="15">
        <v>717650868</v>
      </c>
      <c r="C17" s="15">
        <v>763437047</v>
      </c>
    </row>
    <row r="18" spans="1:3">
      <c r="A18" s="69" t="s">
        <v>100</v>
      </c>
      <c r="B18" s="15">
        <v>1296595090</v>
      </c>
      <c r="C18" s="15">
        <v>1314841134</v>
      </c>
    </row>
    <row r="19" spans="1:3">
      <c r="A19" s="69" t="s">
        <v>4</v>
      </c>
      <c r="B19" s="15" t="s">
        <v>138</v>
      </c>
      <c r="C19" s="15" t="s">
        <v>159</v>
      </c>
    </row>
    <row r="20" spans="1:3">
      <c r="A20" s="69" t="s">
        <v>101</v>
      </c>
      <c r="B20" s="15">
        <v>257246735</v>
      </c>
      <c r="C20" s="15">
        <v>301269225</v>
      </c>
    </row>
    <row r="21" spans="1:3">
      <c r="A21" s="69" t="s">
        <v>102</v>
      </c>
      <c r="B21" s="15">
        <v>26824189</v>
      </c>
      <c r="C21" s="15">
        <v>30743374</v>
      </c>
    </row>
    <row r="22" spans="1:3">
      <c r="A22" s="69" t="s">
        <v>77</v>
      </c>
      <c r="B22" s="15">
        <v>318572947</v>
      </c>
      <c r="C22" s="15">
        <v>313633844</v>
      </c>
    </row>
    <row r="23" spans="1:3">
      <c r="A23" s="69" t="s">
        <v>78</v>
      </c>
      <c r="B23" s="15">
        <v>16362232</v>
      </c>
      <c r="C23" s="15">
        <v>5400000</v>
      </c>
    </row>
    <row r="24" spans="1:3">
      <c r="A24" s="69" t="s">
        <v>79</v>
      </c>
      <c r="B24" s="15">
        <v>797463019</v>
      </c>
      <c r="C24" s="15">
        <v>1230795542</v>
      </c>
    </row>
    <row r="25" spans="1:3">
      <c r="A25" s="68" t="s">
        <v>63</v>
      </c>
      <c r="B25" s="64">
        <f>SUM(B11:B24)-B13-B14-B15</f>
        <v>14532865342</v>
      </c>
      <c r="C25" s="64">
        <f>C11+C12+C16+C17+C18+C20+C21+C23+C22+C24</f>
        <v>13512624121</v>
      </c>
    </row>
    <row r="26" spans="1:3">
      <c r="A26" s="70"/>
      <c r="B26" s="15"/>
      <c r="C26" s="15"/>
    </row>
    <row r="27" spans="1:3">
      <c r="A27" s="68" t="s">
        <v>64</v>
      </c>
      <c r="B27" s="27" t="s">
        <v>128</v>
      </c>
      <c r="C27" s="27" t="s">
        <v>158</v>
      </c>
    </row>
    <row r="28" spans="1:3">
      <c r="A28" s="69" t="s">
        <v>80</v>
      </c>
      <c r="B28" s="15">
        <v>6178021302</v>
      </c>
      <c r="C28" s="15">
        <v>4145812193</v>
      </c>
    </row>
    <row r="29" spans="1:3">
      <c r="A29" s="87" t="s">
        <v>38</v>
      </c>
      <c r="B29" s="17">
        <v>131483379</v>
      </c>
      <c r="C29" s="17" t="s">
        <v>160</v>
      </c>
    </row>
    <row r="30" spans="1:3">
      <c r="A30" s="87" t="s">
        <v>103</v>
      </c>
      <c r="B30" s="17">
        <v>638293804</v>
      </c>
      <c r="C30" s="17">
        <v>383590154</v>
      </c>
    </row>
    <row r="31" spans="1:3">
      <c r="A31" s="87" t="s">
        <v>39</v>
      </c>
      <c r="B31" s="17">
        <v>5408244119</v>
      </c>
      <c r="C31" s="17">
        <v>3762222039</v>
      </c>
    </row>
    <row r="32" spans="1:3">
      <c r="A32" s="69" t="s">
        <v>104</v>
      </c>
      <c r="B32" s="15">
        <v>1464530894</v>
      </c>
      <c r="C32" s="15">
        <v>1772500281</v>
      </c>
    </row>
    <row r="33" spans="1:3">
      <c r="A33" s="69" t="s">
        <v>105</v>
      </c>
      <c r="B33" s="15">
        <v>4254875815</v>
      </c>
      <c r="C33" s="15">
        <v>4440129528</v>
      </c>
    </row>
    <row r="34" spans="1:3">
      <c r="A34" s="69" t="s">
        <v>106</v>
      </c>
      <c r="B34" s="15">
        <v>249789774</v>
      </c>
      <c r="C34" s="15">
        <v>279542634</v>
      </c>
    </row>
    <row r="35" spans="1:3">
      <c r="A35" s="69" t="s">
        <v>85</v>
      </c>
      <c r="B35" s="15">
        <v>2048213</v>
      </c>
      <c r="C35" s="15">
        <v>5335428</v>
      </c>
    </row>
    <row r="36" spans="1:3">
      <c r="A36" s="69" t="s">
        <v>107</v>
      </c>
      <c r="B36" s="15">
        <v>1943551</v>
      </c>
      <c r="C36" s="15">
        <v>2546579</v>
      </c>
    </row>
    <row r="37" spans="1:3">
      <c r="A37" s="69" t="s">
        <v>139</v>
      </c>
      <c r="B37" s="15">
        <v>1108778</v>
      </c>
      <c r="C37" s="15">
        <v>8842851</v>
      </c>
    </row>
    <row r="38" spans="1:3">
      <c r="A38" s="69" t="s">
        <v>140</v>
      </c>
      <c r="B38" s="15">
        <v>66762338</v>
      </c>
      <c r="C38" s="15">
        <v>54903033</v>
      </c>
    </row>
    <row r="39" spans="1:3">
      <c r="A39" s="69" t="s">
        <v>141</v>
      </c>
      <c r="B39" s="15">
        <v>631577111</v>
      </c>
      <c r="C39" s="15">
        <v>1085481565</v>
      </c>
    </row>
    <row r="40" spans="1:3">
      <c r="A40" s="68" t="s">
        <v>142</v>
      </c>
      <c r="B40" s="64">
        <f>SUM(B28:B39)-B29-B30-B31</f>
        <v>12850657776</v>
      </c>
      <c r="C40" s="64">
        <f>C28+C32+C33+C34+C35+C36+C37+C38+C39</f>
        <v>11795094092</v>
      </c>
    </row>
    <row r="41" spans="1:3">
      <c r="A41" s="70"/>
      <c r="B41" s="15"/>
      <c r="C41" s="15"/>
    </row>
    <row r="42" spans="1:3">
      <c r="A42" s="68" t="s">
        <v>66</v>
      </c>
      <c r="B42" s="27" t="s">
        <v>128</v>
      </c>
      <c r="C42" s="27" t="s">
        <v>158</v>
      </c>
    </row>
    <row r="43" spans="1:3">
      <c r="A43" s="69" t="s">
        <v>108</v>
      </c>
      <c r="B43" s="15">
        <v>434867000</v>
      </c>
      <c r="C43" s="15">
        <v>434867000</v>
      </c>
    </row>
    <row r="44" spans="1:3">
      <c r="A44" s="69" t="s">
        <v>109</v>
      </c>
      <c r="B44" s="15">
        <v>694981258</v>
      </c>
      <c r="C44" s="15">
        <v>694981258</v>
      </c>
    </row>
    <row r="45" spans="1:3">
      <c r="A45" s="69" t="s">
        <v>111</v>
      </c>
      <c r="B45" s="15">
        <v>100419802</v>
      </c>
      <c r="C45" s="15">
        <v>110908217</v>
      </c>
    </row>
    <row r="46" spans="1:3">
      <c r="A46" s="72" t="s">
        <v>112</v>
      </c>
      <c r="B46" s="40">
        <v>633673757</v>
      </c>
      <c r="C46" s="40">
        <v>655270956</v>
      </c>
    </row>
    <row r="47" spans="1:3">
      <c r="A47" s="73" t="s">
        <v>40</v>
      </c>
      <c r="B47" s="14">
        <v>6940921</v>
      </c>
      <c r="C47" s="14">
        <v>6910460</v>
      </c>
    </row>
    <row r="48" spans="1:3">
      <c r="A48" s="74" t="s">
        <v>41</v>
      </c>
      <c r="B48" s="12">
        <v>-30461</v>
      </c>
      <c r="C48" s="12">
        <v>368512</v>
      </c>
    </row>
    <row r="49" spans="1:3">
      <c r="A49" s="69" t="s">
        <v>113</v>
      </c>
      <c r="B49" s="15">
        <v>-181734251</v>
      </c>
      <c r="C49" s="15">
        <v>-178497402</v>
      </c>
    </row>
    <row r="50" spans="1:3">
      <c r="A50" s="71" t="s">
        <v>65</v>
      </c>
      <c r="B50" s="64">
        <f>B43+B44+B45+B46+B49</f>
        <v>1682207566</v>
      </c>
      <c r="C50" s="64">
        <f>C43+C44+C45+C46+C49</f>
        <v>1717530029</v>
      </c>
    </row>
    <row r="51" spans="1:3">
      <c r="A51" s="75" t="s">
        <v>110</v>
      </c>
      <c r="B51" s="46">
        <f>B50+B40</f>
        <v>14532865342</v>
      </c>
      <c r="C51" s="46">
        <f>C50+C40</f>
        <v>13512624121</v>
      </c>
    </row>
    <row r="52" spans="1:3">
      <c r="A52" s="1"/>
    </row>
    <row r="54" spans="1:3" ht="36" customHeight="1"/>
    <row r="55" spans="1:3" ht="36" customHeight="1"/>
  </sheetData>
  <mergeCells count="3">
    <mergeCell ref="A4:C4"/>
    <mergeCell ref="A3:C3"/>
    <mergeCell ref="A1:C1"/>
  </mergeCells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47"/>
  <sheetViews>
    <sheetView tabSelected="1" topLeftCell="A19" workbookViewId="0">
      <selection activeCell="C48" sqref="C48"/>
    </sheetView>
  </sheetViews>
  <sheetFormatPr defaultRowHeight="16.5"/>
  <cols>
    <col min="1" max="1" width="45" customWidth="1"/>
    <col min="2" max="3" width="15.625" customWidth="1"/>
  </cols>
  <sheetData>
    <row r="1" spans="1:3" ht="22.5">
      <c r="A1" s="112" t="s">
        <v>68</v>
      </c>
      <c r="B1" s="112"/>
      <c r="C1" s="112"/>
    </row>
    <row r="2" spans="1:3">
      <c r="A2" s="22"/>
      <c r="B2" s="22"/>
      <c r="C2" s="67"/>
    </row>
    <row r="3" spans="1:3">
      <c r="A3" s="113" t="s">
        <v>151</v>
      </c>
      <c r="B3" s="113"/>
      <c r="C3" s="113"/>
    </row>
    <row r="4" spans="1:3">
      <c r="A4" s="113" t="s">
        <v>150</v>
      </c>
      <c r="B4" s="113"/>
      <c r="C4" s="113"/>
    </row>
    <row r="5" spans="1:3">
      <c r="A5" s="8"/>
      <c r="B5" s="8"/>
    </row>
    <row r="6" spans="1:3">
      <c r="A6" s="8"/>
      <c r="B6" s="8"/>
    </row>
    <row r="7" spans="1:3">
      <c r="A7" s="8"/>
      <c r="B7" s="8"/>
    </row>
    <row r="8" spans="1:3">
      <c r="A8" s="8"/>
      <c r="B8" s="8"/>
    </row>
    <row r="9" spans="1:3">
      <c r="A9" s="9" t="s">
        <v>35</v>
      </c>
      <c r="C9" s="10" t="s">
        <v>1</v>
      </c>
    </row>
    <row r="10" spans="1:3" ht="16.5" customHeight="1">
      <c r="A10" s="47"/>
      <c r="B10" s="48" t="s">
        <v>132</v>
      </c>
      <c r="C10" s="52" t="s">
        <v>161</v>
      </c>
    </row>
    <row r="11" spans="1:3" s="93" customFormat="1">
      <c r="A11" s="91" t="s">
        <v>93</v>
      </c>
      <c r="B11" s="92">
        <v>234824648</v>
      </c>
      <c r="C11" s="92">
        <v>220375246</v>
      </c>
    </row>
    <row r="12" spans="1:3">
      <c r="A12" s="18" t="s">
        <v>42</v>
      </c>
      <c r="B12" s="90">
        <v>273875860</v>
      </c>
      <c r="C12" s="90">
        <v>250880269</v>
      </c>
    </row>
    <row r="13" spans="1:3">
      <c r="A13" s="18" t="s">
        <v>43</v>
      </c>
      <c r="B13" s="90">
        <v>39051212</v>
      </c>
      <c r="C13" s="90">
        <v>30505023</v>
      </c>
    </row>
    <row r="14" spans="1:3" s="93" customFormat="1">
      <c r="A14" s="91" t="s">
        <v>94</v>
      </c>
      <c r="B14" s="94">
        <v>1918406</v>
      </c>
      <c r="C14" s="94">
        <v>-673669</v>
      </c>
    </row>
    <row r="15" spans="1:3">
      <c r="A15" s="18" t="s">
        <v>44</v>
      </c>
      <c r="B15" s="90">
        <v>96877489</v>
      </c>
      <c r="C15" s="90">
        <v>84360546</v>
      </c>
    </row>
    <row r="16" spans="1:3">
      <c r="A16" s="18" t="s">
        <v>45</v>
      </c>
      <c r="B16" s="90">
        <v>94959083</v>
      </c>
      <c r="C16" s="90">
        <v>85034215</v>
      </c>
    </row>
    <row r="17" spans="1:3">
      <c r="A17" s="28" t="s">
        <v>95</v>
      </c>
      <c r="B17" s="63">
        <v>215339378</v>
      </c>
      <c r="C17" s="63">
        <v>497568789</v>
      </c>
    </row>
    <row r="18" spans="1:3">
      <c r="A18" s="28" t="s">
        <v>96</v>
      </c>
      <c r="B18" s="63">
        <v>-158730126</v>
      </c>
      <c r="C18" s="63">
        <v>-451476026</v>
      </c>
    </row>
    <row r="19" spans="1:3">
      <c r="A19" s="28" t="s">
        <v>114</v>
      </c>
      <c r="B19" s="63">
        <v>42816357</v>
      </c>
      <c r="C19" s="63">
        <v>70976557</v>
      </c>
    </row>
    <row r="20" spans="1:3" s="93" customFormat="1">
      <c r="A20" s="98" t="s">
        <v>20</v>
      </c>
      <c r="B20" s="99">
        <f>B11+B14+B17+B18+B19</f>
        <v>336168663</v>
      </c>
      <c r="C20" s="99">
        <f>C11+C14+C17+C18+C19</f>
        <v>336770897</v>
      </c>
    </row>
    <row r="21" spans="1:3" s="93" customFormat="1">
      <c r="A21" s="91" t="s">
        <v>46</v>
      </c>
      <c r="B21" s="94">
        <v>310735303</v>
      </c>
      <c r="C21" s="94">
        <v>283867500</v>
      </c>
    </row>
    <row r="22" spans="1:3">
      <c r="A22" s="18" t="s">
        <v>115</v>
      </c>
      <c r="B22" s="90">
        <v>168951671</v>
      </c>
      <c r="C22" s="90">
        <v>153117550</v>
      </c>
    </row>
    <row r="23" spans="1:3">
      <c r="A23" s="18" t="s">
        <v>116</v>
      </c>
      <c r="B23" s="90">
        <v>14109295</v>
      </c>
      <c r="C23" s="90">
        <v>20149750</v>
      </c>
    </row>
    <row r="24" spans="1:3">
      <c r="A24" s="18" t="s">
        <v>117</v>
      </c>
      <c r="B24" s="90">
        <v>127674337</v>
      </c>
      <c r="C24" s="90">
        <v>110600200</v>
      </c>
    </row>
    <row r="25" spans="1:3" s="93" customFormat="1">
      <c r="A25" s="91" t="s">
        <v>146</v>
      </c>
      <c r="B25" s="94">
        <v>25433360</v>
      </c>
      <c r="C25" s="94">
        <v>52903397</v>
      </c>
    </row>
    <row r="26" spans="1:3">
      <c r="A26" s="28" t="s">
        <v>118</v>
      </c>
      <c r="B26" s="63">
        <v>7295762</v>
      </c>
      <c r="C26" s="63">
        <v>20133201</v>
      </c>
    </row>
    <row r="27" spans="1:3">
      <c r="A27" s="28" t="s">
        <v>47</v>
      </c>
      <c r="B27" s="63">
        <v>32729122</v>
      </c>
      <c r="C27" s="63">
        <v>73016598</v>
      </c>
    </row>
    <row r="28" spans="1:3">
      <c r="A28" s="28" t="s">
        <v>119</v>
      </c>
      <c r="B28" s="29">
        <v>2150975</v>
      </c>
      <c r="C28" s="29">
        <v>11604678</v>
      </c>
    </row>
    <row r="29" spans="1:3" s="93" customFormat="1">
      <c r="A29" s="100" t="s">
        <v>143</v>
      </c>
      <c r="B29" s="101">
        <f>B27-B28</f>
        <v>30578147</v>
      </c>
      <c r="C29" s="101">
        <f>C27-C28</f>
        <v>61411920</v>
      </c>
    </row>
    <row r="30" spans="1:3">
      <c r="A30" s="50" t="s">
        <v>147</v>
      </c>
      <c r="B30" s="97"/>
      <c r="C30" s="97"/>
    </row>
    <row r="31" spans="1:3">
      <c r="A31" s="50" t="s">
        <v>162</v>
      </c>
      <c r="B31" s="97"/>
      <c r="C31" s="97"/>
    </row>
    <row r="32" spans="1:3">
      <c r="A32" s="28" t="s">
        <v>144</v>
      </c>
      <c r="B32" s="63">
        <v>4693457</v>
      </c>
      <c r="C32" s="63">
        <v>10488415</v>
      </c>
    </row>
    <row r="33" spans="1:3">
      <c r="A33" s="49" t="s">
        <v>48</v>
      </c>
      <c r="B33" s="109">
        <v>4776049</v>
      </c>
      <c r="C33" s="109">
        <v>9893511</v>
      </c>
    </row>
    <row r="34" spans="1:3">
      <c r="A34" s="50" t="s">
        <v>49</v>
      </c>
      <c r="B34" s="111"/>
      <c r="C34" s="111"/>
    </row>
    <row r="35" spans="1:3">
      <c r="A35" s="51" t="s">
        <v>120</v>
      </c>
      <c r="B35" s="110"/>
      <c r="C35" s="110"/>
    </row>
    <row r="36" spans="1:3">
      <c r="A36" s="49" t="s">
        <v>50</v>
      </c>
      <c r="B36" s="109">
        <v>-82592</v>
      </c>
      <c r="C36" s="109">
        <v>597904</v>
      </c>
    </row>
    <row r="37" spans="1:3">
      <c r="A37" s="50" t="s">
        <v>51</v>
      </c>
      <c r="B37" s="111"/>
      <c r="C37" s="111"/>
    </row>
    <row r="38" spans="1:3">
      <c r="A38" s="51" t="s">
        <v>121</v>
      </c>
      <c r="B38" s="110"/>
      <c r="C38" s="110"/>
    </row>
    <row r="39" spans="1:3" s="93" customFormat="1">
      <c r="A39" s="100" t="s">
        <v>145</v>
      </c>
      <c r="B39" s="102">
        <v>35271604</v>
      </c>
      <c r="C39" s="102">
        <f>C29+C32</f>
        <v>71900335</v>
      </c>
    </row>
    <row r="40" spans="1:3" s="93" customFormat="1">
      <c r="A40" s="95"/>
      <c r="B40" s="96"/>
      <c r="C40" s="96"/>
    </row>
    <row r="41" spans="1:3">
      <c r="A41" s="103" t="s">
        <v>67</v>
      </c>
      <c r="B41" s="104"/>
      <c r="C41" s="104"/>
    </row>
    <row r="42" spans="1:3">
      <c r="A42" s="16" t="s">
        <v>29</v>
      </c>
      <c r="B42" s="62">
        <v>416</v>
      </c>
      <c r="C42" s="106">
        <v>849</v>
      </c>
    </row>
    <row r="43" spans="1:3">
      <c r="A43" s="16" t="s">
        <v>30</v>
      </c>
      <c r="B43" s="62">
        <v>464</v>
      </c>
      <c r="C43" s="106">
        <v>894</v>
      </c>
    </row>
    <row r="44" spans="1:3">
      <c r="A44" s="16" t="s">
        <v>31</v>
      </c>
      <c r="B44" s="62">
        <v>414</v>
      </c>
      <c r="C44" s="106">
        <v>844</v>
      </c>
    </row>
    <row r="45" spans="1:3">
      <c r="A45" s="16" t="s">
        <v>32</v>
      </c>
      <c r="B45" s="62">
        <v>413</v>
      </c>
      <c r="C45" s="106">
        <v>842</v>
      </c>
    </row>
    <row r="46" spans="1:3">
      <c r="A46" s="16" t="s">
        <v>33</v>
      </c>
      <c r="B46" s="62">
        <v>461</v>
      </c>
      <c r="C46" s="106">
        <v>888</v>
      </c>
    </row>
    <row r="47" spans="1:3">
      <c r="A47" s="88" t="s">
        <v>34</v>
      </c>
      <c r="B47" s="89">
        <v>411</v>
      </c>
      <c r="C47" s="107">
        <v>838</v>
      </c>
    </row>
  </sheetData>
  <mergeCells count="3">
    <mergeCell ref="A1:C1"/>
    <mergeCell ref="A3:C3"/>
    <mergeCell ref="A4:C4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연결 재무상태표</vt:lpstr>
      <vt:lpstr>연결 포괄손익계산서</vt:lpstr>
      <vt:lpstr>별도 재무상태표</vt:lpstr>
      <vt:lpstr>별도 포괄손익계산서</vt:lpstr>
    </vt:vector>
  </TitlesOfParts>
  <Company>대신증권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Miyun Lee</dc:creator>
  <cp:lastModifiedBy>Daishin</cp:lastModifiedBy>
  <dcterms:created xsi:type="dcterms:W3CDTF">2016-07-14T08:12:51Z</dcterms:created>
  <dcterms:modified xsi:type="dcterms:W3CDTF">2018-03-08T06:39:43Z</dcterms:modified>
</cp:coreProperties>
</file>